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60" windowWidth="18855" windowHeight="12825" tabRatio="963" activeTab="16"/>
  </bookViews>
  <sheets>
    <sheet name="ТИТУЛКА" sheetId="38" r:id="rId1"/>
    <sheet name="Загальна інформація" sheetId="1" r:id="rId2"/>
    <sheet name="ЗВЕДЕНА ТАБ." sheetId="3" r:id="rId3"/>
    <sheet name="Зв.МАЙНО" sheetId="4" r:id="rId4"/>
    <sheet name="Від.МАЙНО" sheetId="5" r:id="rId5"/>
    <sheet name="Зв.КОШТИ" sheetId="6" r:id="rId6"/>
    <sheet name="Від.КОШТИ" sheetId="7" r:id="rId7"/>
    <sheet name="Зв.ВНЕСКИ" sheetId="9" r:id="rId8"/>
    <sheet name="1.1" sheetId="10" r:id="rId9"/>
    <sheet name="1.2-5.3" sheetId="16" r:id="rId10"/>
    <sheet name="Спонсорські внески 6.1" sheetId="29" r:id="rId11"/>
    <sheet name="6.2-6.3" sheetId="30" r:id="rId12"/>
    <sheet name="Зв.ПЛАТЕжІ" sheetId="8" r:id="rId13"/>
    <sheet name="1.1." sheetId="11" r:id="rId14"/>
    <sheet name="1.2" sheetId="31" r:id="rId15"/>
    <sheet name="V.фін.зоб" sheetId="33" r:id="rId16"/>
    <sheet name="Остання" sheetId="13" r:id="rId17"/>
  </sheets>
  <calcPr calcId="162913"/>
</workbook>
</file>

<file path=xl/calcChain.xml><?xml version="1.0" encoding="utf-8"?>
<calcChain xmlns="http://schemas.openxmlformats.org/spreadsheetml/2006/main">
  <c r="I29" i="11" l="1"/>
  <c r="C8" i="8" s="1"/>
  <c r="I11" i="11"/>
  <c r="C66" i="3" l="1"/>
  <c r="C98" i="9"/>
  <c r="G6" i="29"/>
  <c r="G5" i="29"/>
  <c r="C81" i="3"/>
  <c r="C78" i="3"/>
  <c r="C70" i="3" l="1"/>
  <c r="G27" i="10" l="1"/>
  <c r="D70" i="3" l="1"/>
  <c r="E70" i="3" s="1"/>
  <c r="D104" i="3" l="1"/>
  <c r="E104" i="3" s="1"/>
  <c r="D99" i="3"/>
  <c r="E99" i="3" s="1"/>
  <c r="D81" i="3"/>
  <c r="E81" i="3" s="1"/>
  <c r="D77" i="3"/>
  <c r="D75" i="3"/>
  <c r="D72" i="3" l="1"/>
  <c r="E72" i="3" s="1"/>
  <c r="D71" i="3"/>
  <c r="E71" i="3" s="1"/>
  <c r="D27" i="3"/>
  <c r="D26" i="3"/>
  <c r="J7" i="16" l="1"/>
  <c r="C14" i="9" s="1"/>
  <c r="C15" i="9" s="1"/>
  <c r="C16" i="9" s="1"/>
  <c r="G14" i="10" l="1"/>
  <c r="L69" i="5" l="1"/>
  <c r="L85" i="5"/>
  <c r="C18" i="4" l="1"/>
  <c r="I8" i="33" l="1"/>
  <c r="C32" i="3" l="1"/>
  <c r="D7" i="7"/>
  <c r="C8" i="6" s="1"/>
  <c r="D14" i="7"/>
  <c r="I11" i="31" l="1"/>
  <c r="C10" i="8" s="1"/>
  <c r="I25" i="31"/>
  <c r="C11" i="8" s="1"/>
  <c r="C7" i="9"/>
  <c r="C31" i="3" l="1"/>
  <c r="C9" i="8"/>
  <c r="C7" i="8"/>
  <c r="C6" i="8" s="1"/>
  <c r="G7" i="29"/>
  <c r="H65" i="31"/>
  <c r="C16" i="8" s="1"/>
  <c r="C15" i="8" s="1"/>
  <c r="C8" i="9"/>
  <c r="J29" i="5"/>
  <c r="C11" i="4" s="1"/>
  <c r="C9" i="4" s="1"/>
  <c r="C6" i="4" s="1"/>
  <c r="I16" i="33"/>
  <c r="C106" i="3" s="1"/>
  <c r="E29" i="5"/>
  <c r="C9" i="6"/>
  <c r="C21" i="8" l="1"/>
  <c r="J29" i="11"/>
  <c r="C19" i="3"/>
  <c r="C7" i="6"/>
  <c r="C17" i="4"/>
  <c r="C12" i="3"/>
  <c r="C11" i="3" s="1"/>
  <c r="C9" i="9"/>
  <c r="C18" i="3"/>
  <c r="C6" i="9"/>
  <c r="C5" i="9" s="1"/>
  <c r="C17" i="3" l="1"/>
  <c r="C27" i="3"/>
  <c r="C25" i="3" s="1"/>
</calcChain>
</file>

<file path=xl/sharedStrings.xml><?xml version="1.0" encoding="utf-8"?>
<sst xmlns="http://schemas.openxmlformats.org/spreadsheetml/2006/main" count="2831" uniqueCount="604">
  <si>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</si>
  <si>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</si>
  <si>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</si>
  <si>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</si>
  <si>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</si>
  <si>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</si>
  <si>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</si>
  <si>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</si>
  <si>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</si>
  <si>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</si>
  <si>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</si>
  <si>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</si>
  <si>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</si>
  <si>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</si>
  <si>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</si>
  <si>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</si>
  <si>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</si>
  <si>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</si>
  <si>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</si>
  <si>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</si>
  <si>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</si>
  <si>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</si>
  <si>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</si>
  <si>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</si>
  <si>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</si>
  <si>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</si>
  <si>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</si>
  <si>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</si>
  <si>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</si>
  <si>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</si>
  <si>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</si>
  <si>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</si>
  <si>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</si>
  <si>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</si>
  <si>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</si>
  <si>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</si>
  <si>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</si>
  <si>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</si>
  <si>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</si>
  <si>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</si>
  <si>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</si>
  <si>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</si>
  <si>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</si>
  <si>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</si>
  <si>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</si>
  <si>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</si>
  <si>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</si>
  <si>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</si>
  <si>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</si>
  <si>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</si>
  <si>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</si>
  <si>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</si>
  <si>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</si>
  <si>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</si>
  <si>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</si>
  <si>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</si>
  <si>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</si>
  <si>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</si>
  <si>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</si>
  <si>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</si>
  <si>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</si>
  <si>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</si>
  <si>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</si>
  <si>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</si>
  <si>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</si>
  <si>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</si>
  <si>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</si>
  <si>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</si>
  <si>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</si>
  <si>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</si>
  <si>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</si>
  <si>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</si>
  <si>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</si>
  <si>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</si>
  <si>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</si>
  <si>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</si>
  <si>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</si>
  <si>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</si>
  <si>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</si>
  <si>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</si>
  <si>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</si>
  <si>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</si>
  <si>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</si>
  <si>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</si>
  <si>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</si>
  <si>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</si>
  <si>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</si>
  <si>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</si>
  <si>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</si>
  <si>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</si>
  <si>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</si>
  <si>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</si>
  <si>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</si>
  <si>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</si>
  <si>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</si>
  <si>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</si>
  <si>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</si>
  <si>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</si>
  <si>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</si>
  <si>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</si>
  <si>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</si>
  <si>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</si>
  <si>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</si>
  <si>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</si>
  <si>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</si>
  <si>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</si>
  <si>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</si>
  <si>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</si>
  <si>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</si>
  <si>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</si>
  <si>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</si>
  <si>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</si>
  <si>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</si>
  <si>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</si>
  <si>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</si>
  <si>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</si>
  <si>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</si>
  <si>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</si>
  <si>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</si>
  <si>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</si>
  <si>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</si>
  <si>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</si>
  <si>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</si>
  <si>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</si>
  <si>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</si>
  <si>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</si>
  <si>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</si>
  <si>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</si>
  <si>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</si>
  <si>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</si>
  <si>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</si>
  <si>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</si>
  <si>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</si>
  <si>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</si>
  <si>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</si>
  <si>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</si>
  <si>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</si>
  <si>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</si>
  <si>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</si>
  <si>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</si>
  <si>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</si>
  <si>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</si>
  <si>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</si>
  <si>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</si>
  <si>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</si>
  <si>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</si>
  <si>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</si>
  <si>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</si>
  <si>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</si>
  <si>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</si>
  <si>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</si>
  <si>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</si>
  <si>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</si>
  <si>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</si>
  <si>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</si>
  <si>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</si>
  <si>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</si>
  <si>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</si>
  <si>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</si>
  <si>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</si>
  <si>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</si>
  <si>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</si>
  <si>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</si>
  <si>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</si>
  <si>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</si>
  <si>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</si>
  <si>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</si>
  <si>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</si>
  <si>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</si>
  <si>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</si>
  <si>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</si>
  <si>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</si>
  <si>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</si>
  <si>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</si>
  <si>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</si>
  <si>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</si>
  <si>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</si>
  <si>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</si>
  <si>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</si>
  <si>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</si>
  <si>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</si>
  <si>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</si>
  <si>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</si>
  <si>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</si>
  <si>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</si>
  <si>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</si>
  <si>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</si>
  <si>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</si>
  <si>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</si>
  <si>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</si>
  <si>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</si>
  <si>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</si>
  <si>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</si>
  <si>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</si>
  <si>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</si>
  <si>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</si>
  <si>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</si>
  <si>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</si>
  <si>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</si>
  <si>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</si>
  <si>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</si>
  <si>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</si>
  <si>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</si>
  <si>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</si>
  <si>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</si>
  <si>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</si>
  <si>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</si>
  <si>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</si>
  <si>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</si>
  <si>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</si>
  <si>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</si>
  <si>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</si>
  <si>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</si>
  <si>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</si>
  <si>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</si>
  <si>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</si>
  <si>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</si>
  <si>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</si>
  <si>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</si>
  <si>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</si>
  <si>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</si>
  <si>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</si>
  <si>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</si>
  <si>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</si>
  <si>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</si>
  <si>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</si>
  <si>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</si>
  <si>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</si>
  <si>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</si>
  <si>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</si>
  <si>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</si>
  <si>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</si>
  <si>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</si>
  <si>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</si>
  <si>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</si>
  <si>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</si>
  <si>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</si>
  <si>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</si>
  <si>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</si>
  <si>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</si>
  <si>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</si>
  <si>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</si>
  <si>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</si>
  <si>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</si>
  <si>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</si>
  <si>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</si>
  <si>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</si>
  <si>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</si>
  <si>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</si>
  <si>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</si>
  <si>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</si>
  <si>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</si>
  <si>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</si>
  <si>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</si>
  <si>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</si>
  <si>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</si>
  <si>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</si>
  <si>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</si>
  <si>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</si>
  <si>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</si>
  <si>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</si>
  <si>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</si>
  <si>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</si>
  <si>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</si>
  <si>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</si>
  <si>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</si>
  <si>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</si>
  <si>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</si>
  <si>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Загальна сума коштів</t>
  </si>
  <si>
    <t>Прізвище, ім’я, по батькові особи, від якої отримано кошти</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</si>
  <si>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</si>
  <si>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</si>
  <si>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</si>
  <si>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</si>
  <si>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</si>
  <si>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Обґрунту-вання повернення</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</si>
  <si>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</si>
  <si>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</si>
  <si>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</si>
  <si>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</si>
  <si>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</si>
  <si>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Дата надход-ження внеску</t>
  </si>
  <si>
    <t>Балансова вартість на кінець  звітного кварталу</t>
  </si>
  <si>
    <t>Прізвище, ім’я, по батькові особи</t>
  </si>
  <si>
    <t>Номер розрахунко-вого документа</t>
  </si>
  <si>
    <t>Повне найменування особи</t>
  </si>
  <si>
    <t>Місце- знаходження особи</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</si>
  <si>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</si>
  <si>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</si>
  <si>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</si>
  <si>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</si>
  <si>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</si>
  <si>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</si>
  <si>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</si>
  <si>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</si>
  <si>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</si>
  <si>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</si>
  <si>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</si>
  <si>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</si>
  <si>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</si>
  <si>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</si>
  <si>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</si>
  <si>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</si>
  <si>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</si>
  <si>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</si>
  <si>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</si>
  <si>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</si>
  <si>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</si>
  <si>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</si>
  <si>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</si>
  <si>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</si>
  <si>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</si>
  <si>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</si>
  <si>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1)      від фізичних осіб</t>
  </si>
  <si>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</si>
  <si>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</si>
  <si>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</si>
  <si>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</si>
  <si>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</si>
  <si>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</si>
  <si>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</si>
  <si>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</si>
  <si>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</si>
  <si>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</si>
  <si>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</si>
  <si>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</si>
  <si>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</si>
  <si>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</si>
  <si>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</si>
  <si>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</si>
  <si>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</si>
  <si>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</si>
  <si>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</si>
  <si>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</si>
  <si>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</si>
  <si>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</si>
  <si>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</si>
  <si>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</si>
  <si>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</si>
  <si>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</si>
  <si>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</si>
  <si>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</si>
  <si>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</si>
  <si>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</si>
  <si>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</si>
  <si>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</si>
  <si>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</si>
  <si>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</si>
  <si>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</si>
  <si>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</si>
  <si>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</si>
  <si>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</si>
  <si>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</si>
  <si>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</si>
  <si>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</si>
  <si>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</si>
  <si>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</si>
  <si>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</si>
  <si>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</si>
  <si>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</si>
  <si>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</si>
  <si>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</si>
  <si>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</si>
  <si>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</si>
  <si>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</si>
  <si>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</si>
  <si>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</si>
  <si>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</si>
  <si>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</si>
  <si>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</si>
  <si>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</si>
  <si>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</si>
  <si>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</si>
  <si>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</si>
  <si>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</si>
  <si>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</si>
  <si>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</si>
  <si>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</si>
  <si>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</si>
  <si>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</si>
  <si>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</si>
  <si>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</si>
  <si>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</si>
  <si>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</si>
  <si>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</si>
  <si>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</si>
  <si>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Місцезнаходження особи</t>
  </si>
  <si>
    <t>Номер розрахункового докумената</t>
  </si>
  <si>
    <t>Загальна сума надходходження</t>
  </si>
  <si>
    <t>Сума повернення (грн.)</t>
  </si>
  <si>
    <t>Місце-знаходження особи</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</si>
  <si>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</si>
  <si>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</si>
  <si>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</si>
  <si>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</si>
  <si>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</si>
  <si>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</si>
  <si>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</si>
  <si>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</si>
  <si>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</si>
  <si>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</si>
  <si>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</si>
  <si>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</si>
  <si>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</si>
  <si>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</si>
  <si>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</si>
  <si>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</si>
  <si>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</si>
  <si>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</si>
  <si>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</si>
  <si>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</si>
  <si>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</si>
  <si>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</si>
  <si>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</si>
  <si>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</si>
  <si>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</si>
  <si>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</si>
  <si>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</si>
  <si>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</si>
  <si>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</si>
  <si>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</si>
  <si>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</si>
  <si>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</si>
  <si>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</si>
  <si>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</si>
  <si>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</si>
  <si>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</si>
  <si>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</si>
  <si>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</si>
  <si>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</si>
  <si>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</si>
  <si>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</si>
  <si>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</si>
  <si>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</si>
  <si>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</si>
  <si>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</si>
  <si>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</si>
  <si>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</si>
  <si>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</si>
  <si>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</si>
  <si>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</si>
  <si>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</si>
  <si>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</si>
  <si>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</si>
  <si>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</si>
  <si>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</si>
  <si>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</si>
  <si>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</si>
  <si>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</si>
  <si>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</si>
  <si>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</si>
  <si>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</si>
  <si>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</si>
  <si>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</si>
  <si>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</si>
  <si>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</si>
  <si>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</si>
  <si>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</si>
  <si>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</si>
  <si>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</si>
  <si>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</si>
  <si>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</si>
  <si>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</si>
  <si>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</si>
  <si>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</si>
  <si>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</si>
  <si>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</si>
  <si>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</si>
  <si>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</si>
  <si>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</si>
  <si>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</si>
  <si>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</si>
  <si>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</si>
  <si>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</si>
  <si>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</si>
  <si>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</si>
  <si>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</si>
  <si>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</si>
  <si>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</si>
  <si>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</si>
  <si>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</si>
  <si>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</si>
  <si>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</si>
  <si>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</si>
  <si>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</si>
  <si>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</si>
  <si>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</si>
  <si>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</si>
  <si>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</si>
  <si>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</si>
  <si>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</si>
  <si>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</si>
  <si>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</si>
  <si>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</si>
  <si>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</si>
  <si>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</si>
  <si>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</si>
  <si>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</si>
  <si>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 xml:space="preserve">  -</t>
  </si>
  <si>
    <t>Рішення про внесення політичної партії до Єдиного державного реєстру юридичних осіб, фізичних осіб – підприємців та громадських формувань від 13.08.2015р. № 1 334 102 0000 004899</t>
  </si>
  <si>
    <t>ПАТ КБ "ПРИВАТБАНК"</t>
  </si>
  <si>
    <t>26003052766800</t>
  </si>
  <si>
    <t>надання юридичної адреси</t>
  </si>
  <si>
    <t xml:space="preserve">Кошелєва Ніна Володимирівна </t>
  </si>
  <si>
    <t>ПАТ КБ "Приватбанк"</t>
  </si>
  <si>
    <t>Чугунова Оксана Василівна</t>
  </si>
  <si>
    <t>ПАТ КБ "Приватбанк", поточний</t>
  </si>
  <si>
    <t>Комiсiя за виконання платежiв в нацiональнiй валютi, згiдно з вiдкритою офертою банку N б/н вiд 21.08.2015 та тарифiв банку, без ПДВ.</t>
  </si>
  <si>
    <t>14360570</t>
  </si>
  <si>
    <t>ТОВАРИСТВО З ОБМЕЖЕНОЮ ВIДПОВIДАЛЬНIСТЮ "СIТЕЛ"</t>
  </si>
  <si>
    <t>УК у Вишгородському р-ні</t>
  </si>
  <si>
    <t>37868556</t>
  </si>
  <si>
    <t>Вишгордська ОДПІ ГУ ДФУ у Київській області</t>
  </si>
  <si>
    <t>39466569</t>
  </si>
  <si>
    <t>14360569</t>
  </si>
  <si>
    <t>поточний партійний в КБ "Приватбанк"</t>
  </si>
  <si>
    <t>р.IV, п. 1.1, пп. 1</t>
  </si>
  <si>
    <t>р.IV, п. 1.1, пп. 2</t>
  </si>
  <si>
    <t>Ольховик Тетяна Михайлівна</t>
  </si>
  <si>
    <t>01001, м.Київ, вул. Грушевського, буд. 1 Д</t>
  </si>
  <si>
    <t>-</t>
  </si>
  <si>
    <t>ТОВ "СВОЯ КНИГА"</t>
  </si>
  <si>
    <t>поточний партійний</t>
  </si>
  <si>
    <t>пункт 1.2, підпункт 2</t>
  </si>
  <si>
    <t>пункт 1.4, підпункт 1</t>
  </si>
  <si>
    <t>Нежитлові, офісні приміщення,будинки</t>
  </si>
  <si>
    <t>Київська обласна організація політичної партії                                                            "Українське об'єднання патріотів - УКРОП"</t>
  </si>
  <si>
    <t>ТОВ "Каскад "КИЇВ"</t>
  </si>
  <si>
    <t>39747583</t>
  </si>
  <si>
    <t>Київська обл, м.Київ, вул. Червонопільська, буд. 23/17, приміщення 1</t>
  </si>
  <si>
    <t>Київська обл, м.Київ, вул. Червонопільська, буд. 23/17, приміщення 2</t>
  </si>
  <si>
    <t>Київська обл, м. Київ, провулок Лабораторний, буд. 1, офіс 702</t>
  </si>
  <si>
    <t>07300, Київська область, Вишгородський р-н, м.Вишгород, вул. Кургузова, 13</t>
  </si>
  <si>
    <t xml:space="preserve">07300, Київська обл, Вишгородський р-н, м. Вишгород, просп. Шевченка, 1а </t>
  </si>
  <si>
    <t>14360568</t>
  </si>
  <si>
    <r>
      <t>РНОКПП або серія та номер паспорта з відміткою</t>
    </r>
    <r>
      <rPr>
        <sz val="8"/>
        <color indexed="8"/>
        <rFont val="Times New Roman"/>
        <family val="1"/>
        <charset val="204"/>
      </rPr>
      <t xml:space="preserve"> </t>
    </r>
  </si>
  <si>
    <t>дохід від відчуження цінних паперів</t>
  </si>
  <si>
    <t>Звітний період 2019 року (період, що уточнюється)</t>
  </si>
  <si>
    <t>31108854</t>
  </si>
  <si>
    <t>м.Київ, вул. Горького, буд. 91/14, офіс 146</t>
  </si>
  <si>
    <t>ПДФО</t>
  </si>
  <si>
    <t>Військоий збір</t>
  </si>
  <si>
    <t>ЄСВ</t>
  </si>
  <si>
    <t>зарплата</t>
  </si>
  <si>
    <t>Найменування та код установ(и) банків(у), в яких(ій) відкрито поточні(ий) рахунки (рахунок), номери рахунків (рахунку): № 26003052766800 в  ПАТ КБ "ПРИВАТБАНК", код банку 300711</t>
  </si>
  <si>
    <t>зв'язок</t>
  </si>
  <si>
    <r>
      <t>Місцезнаходження:</t>
    </r>
    <r>
      <rPr>
        <b/>
        <sz val="10"/>
        <rFont val="Times New Roman"/>
        <family val="1"/>
        <charset val="204"/>
      </rPr>
      <t xml:space="preserve">                    Київська область,                      Вишгородський р-н, с. Толокунь,                                вул. Вишгородська, будинок 1</t>
    </r>
  </si>
  <si>
    <t>Ольховик Тетяна Олександрівна</t>
  </si>
  <si>
    <t>@2PL032598</t>
  </si>
  <si>
    <t>Кучеренко Лідія Леонідівна</t>
  </si>
  <si>
    <t>@2PL019301</t>
  </si>
  <si>
    <t>Кушніренко Вікторія Володимирівна</t>
  </si>
  <si>
    <t>@2PL032008</t>
  </si>
  <si>
    <t>@2PL752026</t>
  </si>
  <si>
    <t>@2PL564661</t>
  </si>
  <si>
    <t>АБОНПЛАТА ЗА ПОСЛУГИ ЗВЯЗКУ У 05/2019 ЗГ ДОГ N 84S16 ВIД 05.07.16 ТА РАХ N 10745 ВIД 30.06.19Р. У СУМI 59.59 ГРН., ПДВ - 20 % 11.92 ГРН.</t>
  </si>
  <si>
    <t>8SO2G5UKJY</t>
  </si>
  <si>
    <t>686</t>
  </si>
  <si>
    <t>Комiсiя за обслуговування рахунку за серпень  2019 р. згiдно договору банкiвського рахунку вiд 21.08.2015, без ПДВ.</t>
  </si>
  <si>
    <t>AS98u43nyp</t>
  </si>
  <si>
    <t>Комiсiя РКО вiд зарплати за серпень 2019р.</t>
  </si>
  <si>
    <t>Комiсiя РКО вiд зарплати за липень 2019р.</t>
  </si>
  <si>
    <t>Комiсiя РКО вiд зарплати за червень 2019р.</t>
  </si>
  <si>
    <t>700</t>
  </si>
  <si>
    <t>696</t>
  </si>
  <si>
    <t>698</t>
  </si>
  <si>
    <t>Зарплата (вiдпускнi) за серпень 2019р.</t>
  </si>
  <si>
    <t>Зарплата за червень 2019р.</t>
  </si>
  <si>
    <t>Зарплата за липень 2019р.</t>
  </si>
  <si>
    <t>94O2GZNNTY</t>
  </si>
  <si>
    <t>*;101;39949818;ЕСВ 22% на з/пл за 07/2019 р нарахован та перерахован повнiстю .;;;</t>
  </si>
  <si>
    <t>#5168742226418477 IПН 2629105047 Розрахунок з Чугуновою О.В. за авнсовими звiтами (сплата податкiв по зарплатi). Без ПДВ</t>
  </si>
  <si>
    <t>*;101;39949818;Вiйськовий збiр iз з/пл за 07/2019р. утриман i перерахован повнiстю;;;</t>
  </si>
  <si>
    <t>*;101;39949818;ПДФО iз зарплати за 07/2019р утриман i перерахован повнiстю.;;;</t>
  </si>
  <si>
    <t>9AO2HR668Y</t>
  </si>
  <si>
    <t>9AO2HR66AY</t>
  </si>
  <si>
    <t>9AO2HR669Y</t>
  </si>
  <si>
    <t>068-086-84-59</t>
  </si>
  <si>
    <t>71.51</t>
  </si>
  <si>
    <t xml:space="preserve">ДП РИБГОСП "ТОЛОКУНЬСЬКИЙ" ТОВ "АВЕНСІС БУДСЕРВІС" </t>
  </si>
  <si>
    <t xml:space="preserve">Київська область,                      Вишгородський р-н, с. Толокунь,                                </t>
  </si>
  <si>
    <t xml:space="preserve">Фактичне місцезнаходження (у разі невідповідності місцезнаходження)
</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</si>
  <si>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</si>
  <si>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</si>
  <si>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</si>
  <si>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</si>
  <si>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</si>
  <si>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підпис        ініціали та прізвище</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</si>
  <si>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</si>
  <si>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</si>
  <si>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</si>
  <si>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</si>
  <si>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</si>
  <si>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</si>
  <si>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</si>
  <si>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</si>
  <si>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</si>
  <si>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</si>
  <si>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</si>
  <si>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</si>
  <si>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В.М. Боднар</t>
  </si>
  <si>
    <t>Київська обл., Бородянський р-н, смт. Немшаєве</t>
  </si>
  <si>
    <t>Житомирська обл. Андрушівський р-н с.Новоівницьке</t>
  </si>
  <si>
    <t xml:space="preserve"> Київська обл, м.Вишгород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</si>
</sst>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2"/>
      <color rgb="FF000000"/>
      <name val="Times New Roman"/>
      <family val="1"/>
      <charset val="204"/>
    </font>
    <font>
      <sz val="11"/>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b/>
      <sz val="11"/>
      <color rgb="FF000000"/>
      <name val="Times New Roman"/>
      <family val="1"/>
      <charset val="204"/>
    </font>
    <font>
      <sz val="9"/>
      <color theme="1"/>
      <name val="Times New Roman"/>
      <family val="1"/>
      <charset val="204"/>
    </font>
    <font>
      <b/>
      <sz val="10"/>
      <color rgb="FF000000"/>
      <name val="Times New Roman"/>
      <family val="1"/>
      <charset val="204"/>
    </font>
    <font>
      <b/>
      <vertAlign val="superscript"/>
      <sz val="10"/>
      <color theme="1"/>
      <name val="Times New Roman"/>
      <family val="1"/>
      <charset val="204"/>
    </font>
    <font>
      <sz val="8"/>
      <color theme="1"/>
      <name val="Times New Roman"/>
      <family val="1"/>
      <charset val="204"/>
    </font>
    <font>
      <sz val="11"/>
      <color rgb="FFFF0000"/>
      <name val="Calibri"/>
      <family val="2"/>
      <scheme val="minor"/>
    </font>
    <font>
      <sz val="9"/>
      <color rgb="FF000000"/>
      <name val="Times New Roman"/>
      <family val="1"/>
      <charset val="204"/>
    </font>
    <font>
      <sz val="9"/>
      <color theme="1"/>
      <name val="Calibri"/>
      <family val="2"/>
      <scheme val="minor"/>
    </font>
    <font>
      <b/>
      <sz val="9"/>
      <color theme="1"/>
      <name val="Times New Roman"/>
      <family val="1"/>
      <charset val="204"/>
    </font>
    <font>
      <vertAlign val="superscript"/>
      <sz val="11"/>
      <color theme="1"/>
      <name val="Times New Roman"/>
      <family val="1"/>
      <charset val="204"/>
    </font>
    <font>
      <b/>
      <sz val="11"/>
      <color theme="1"/>
      <name val="Calibri"/>
      <family val="2"/>
      <scheme val="minor"/>
    </font>
    <font>
      <sz val="8"/>
      <color rgb="FF000000"/>
      <name val="Times New Roman"/>
      <family val="1"/>
      <charset val="204"/>
    </font>
    <font>
      <b/>
      <sz val="8"/>
      <color theme="1"/>
      <name val="Times New Roman"/>
      <family val="1"/>
      <charset val="204"/>
    </font>
    <font>
      <sz val="5"/>
      <color theme="1"/>
      <name val="Times New Roman"/>
      <family val="1"/>
      <charset val="204"/>
    </font>
    <font>
      <sz val="8"/>
      <color theme="1"/>
      <name val="Calibri"/>
      <family val="2"/>
      <scheme val="minor"/>
    </font>
    <font>
      <u/>
      <sz val="8"/>
      <color theme="10"/>
      <name val="Calibri"/>
      <family val="2"/>
      <scheme val="minor"/>
    </font>
    <font>
      <vertAlign val="superscript"/>
      <sz val="10"/>
      <color theme="1"/>
      <name val="Times New Roman"/>
      <family val="1"/>
      <charset val="204"/>
    </font>
    <font>
      <sz val="10.5"/>
      <color theme="1"/>
      <name val="Times New Roman"/>
      <family val="1"/>
      <charset val="204"/>
    </font>
    <font>
      <u/>
      <sz val="11"/>
      <color theme="1"/>
      <name val="Times New Roman"/>
      <family val="1"/>
      <charset val="204"/>
    </font>
    <font>
      <b/>
      <sz val="8"/>
      <name val="Times New Roman"/>
      <family val="1"/>
      <charset val="204"/>
    </font>
    <font>
      <b/>
      <sz val="8"/>
      <color rgb="FF000000"/>
      <name val="Times New Roman"/>
      <family val="1"/>
      <charset val="204"/>
    </font>
    <font>
      <b/>
      <sz val="8"/>
      <color indexed="8"/>
      <name val="Times New Roman"/>
      <family val="1"/>
      <charset val="204"/>
    </font>
    <font>
      <sz val="11"/>
      <name val="Times New Roman"/>
      <family val="1"/>
      <charset val="204"/>
    </font>
    <font>
      <sz val="11"/>
      <name val="Calibri"/>
      <family val="2"/>
      <scheme val="minor"/>
    </font>
    <font>
      <sz val="8"/>
      <name val="Arial Unicode MS"/>
      <family val="2"/>
      <charset val="204"/>
    </font>
    <font>
      <sz val="8"/>
      <name val="Calibri"/>
      <family val="2"/>
      <scheme val="minor"/>
    </font>
    <font>
      <sz val="7"/>
      <name val="Times New Roman"/>
      <family val="1"/>
      <charset val="204"/>
    </font>
    <font>
      <sz val="9"/>
      <name val="Georgia"/>
      <family val="1"/>
      <charset val="204"/>
    </font>
    <font>
      <sz val="8"/>
      <name val="Arial"/>
      <family val="2"/>
      <charset val="204"/>
    </font>
    <font>
      <sz val="8"/>
      <color theme="1"/>
      <name val="Arial"/>
      <family val="2"/>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4">
    <xf numFmtId="0" fontId="0" fillId="0" borderId="0"/>
    <xf numFmtId="0" fontId="17" fillId="0" borderId="0" applyNumberFormat="0" applyFill="0" applyBorder="0" applyAlignment="0" applyProtection="0"/>
    <xf numFmtId="0" fontId="16" fillId="0" borderId="0"/>
    <xf numFmtId="0" fontId="16" fillId="0" borderId="0"/>
  </cellStyleXfs>
  <cellXfs count="425">
    <xf numFmtId="0" fontId="0" fillId="0" borderId="0" xfId="0"/>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vertical="center" wrapText="1"/>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vertical="center"/>
    </xf>
    <xf numFmtId="0" fontId="24" fillId="0" borderId="0" xfId="0" applyFont="1" applyAlignment="1">
      <alignment horizontal="justify" vertical="center"/>
    </xf>
    <xf numFmtId="0" fontId="22" fillId="0" borderId="0" xfId="0" applyFont="1" applyAlignment="1">
      <alignment vertical="center"/>
    </xf>
    <xf numFmtId="0" fontId="25" fillId="0" borderId="0" xfId="0" applyFont="1"/>
    <xf numFmtId="0" fontId="20" fillId="0" borderId="0" xfId="0" applyFont="1" applyAlignment="1">
      <alignment vertical="center"/>
    </xf>
    <xf numFmtId="0" fontId="26" fillId="0" borderId="0" xfId="0" applyFont="1" applyAlignment="1">
      <alignment horizontal="justify" vertical="center"/>
    </xf>
    <xf numFmtId="0" fontId="27" fillId="0" borderId="0" xfId="0" applyFont="1" applyAlignment="1">
      <alignment horizontal="justify" vertical="center"/>
    </xf>
    <xf numFmtId="0" fontId="26" fillId="0" borderId="0" xfId="0" applyFont="1" applyAlignment="1">
      <alignment vertical="center"/>
    </xf>
    <xf numFmtId="0" fontId="26" fillId="0" borderId="0" xfId="0" applyFont="1" applyAlignment="1">
      <alignment horizontal="left" vertical="center" indent="8"/>
    </xf>
    <xf numFmtId="0" fontId="27" fillId="0" borderId="0" xfId="0" applyFont="1" applyAlignment="1">
      <alignment vertical="center"/>
    </xf>
    <xf numFmtId="0" fontId="26" fillId="0" borderId="0" xfId="0" applyFont="1" applyAlignment="1">
      <alignment horizontal="left" vertical="center" indent="7"/>
    </xf>
    <xf numFmtId="0" fontId="27" fillId="0" borderId="0" xfId="0" applyFont="1" applyAlignment="1">
      <alignment horizontal="center" vertical="center"/>
    </xf>
    <xf numFmtId="0" fontId="20" fillId="0" borderId="0" xfId="0" applyFont="1" applyAlignment="1">
      <alignment horizontal="left" vertical="center" indent="5"/>
    </xf>
    <xf numFmtId="0" fontId="28" fillId="0" borderId="0" xfId="0" applyFont="1" applyAlignment="1">
      <alignment horizontal="center" vertical="center"/>
    </xf>
    <xf numFmtId="0" fontId="28" fillId="0" borderId="0" xfId="0" applyFont="1" applyAlignment="1">
      <alignment vertical="center"/>
    </xf>
    <xf numFmtId="0" fontId="24" fillId="0" borderId="0" xfId="0" applyFont="1" applyAlignment="1">
      <alignment vertical="center"/>
    </xf>
    <xf numFmtId="0" fontId="0" fillId="0" borderId="0" xfId="0" applyFont="1"/>
    <xf numFmtId="0" fontId="24" fillId="0" borderId="0" xfId="0" applyFont="1" applyAlignment="1">
      <alignment horizontal="center" vertical="center"/>
    </xf>
    <xf numFmtId="0" fontId="24" fillId="0" borderId="0" xfId="0" applyFont="1" applyAlignment="1">
      <alignment horizontal="left" vertical="center" indent="7"/>
    </xf>
    <xf numFmtId="0" fontId="8" fillId="2" borderId="0" xfId="0" applyNumberFormat="1" applyFont="1" applyFill="1"/>
    <xf numFmtId="0" fontId="30" fillId="0" borderId="0" xfId="0" applyFont="1" applyAlignment="1">
      <alignment horizontal="center" vertical="center"/>
    </xf>
    <xf numFmtId="0" fontId="24" fillId="0" borderId="0" xfId="0" applyFont="1" applyAlignment="1">
      <alignment horizontal="left" vertical="center" indent="8"/>
    </xf>
    <xf numFmtId="0" fontId="24" fillId="0" borderId="0" xfId="0" applyFont="1" applyAlignment="1">
      <alignment horizontal="left" vertical="center" indent="5"/>
    </xf>
    <xf numFmtId="0" fontId="26" fillId="0" borderId="2" xfId="0" applyFont="1" applyBorder="1" applyAlignment="1">
      <alignment horizontal="center" vertical="center" wrapText="1"/>
    </xf>
    <xf numFmtId="14"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2" fontId="20" fillId="0" borderId="2" xfId="0" applyNumberFormat="1" applyFont="1" applyBorder="1" applyAlignment="1">
      <alignment horizontal="center" vertical="center" wrapText="1"/>
    </xf>
    <xf numFmtId="0" fontId="20" fillId="0" borderId="2" xfId="0" applyFont="1" applyBorder="1" applyAlignment="1">
      <alignment vertical="center" wrapText="1"/>
    </xf>
    <xf numFmtId="0" fontId="20" fillId="0" borderId="2" xfId="0" applyFont="1" applyBorder="1" applyAlignment="1">
      <alignment horizontal="left" vertical="center" wrapText="1"/>
    </xf>
    <xf numFmtId="2" fontId="20" fillId="0" borderId="2" xfId="0" applyNumberFormat="1" applyFont="1" applyBorder="1" applyAlignment="1">
      <alignment horizontal="right" vertical="center" wrapText="1"/>
    </xf>
    <xf numFmtId="0" fontId="27"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vertical="center" wrapText="1"/>
    </xf>
    <xf numFmtId="0" fontId="21"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31" fillId="0" borderId="2" xfId="0" applyFont="1" applyBorder="1" applyAlignment="1">
      <alignment vertical="center" wrapText="1"/>
    </xf>
    <xf numFmtId="0" fontId="31" fillId="0" borderId="2"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20" fillId="0" borderId="0" xfId="0" applyFont="1" applyBorder="1" applyAlignment="1">
      <alignment vertical="center" wrapText="1"/>
    </xf>
    <xf numFmtId="0" fontId="22"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0" fontId="25" fillId="0" borderId="0" xfId="0" applyFont="1" applyBorder="1"/>
    <xf numFmtId="0" fontId="32" fillId="0" borderId="2" xfId="0" applyFont="1" applyBorder="1" applyAlignment="1">
      <alignment horizontal="center" vertical="center" wrapText="1"/>
    </xf>
    <xf numFmtId="2" fontId="27" fillId="0" borderId="2" xfId="0" applyNumberFormat="1" applyFont="1" applyBorder="1" applyAlignment="1">
      <alignment vertical="center" wrapText="1"/>
    </xf>
    <xf numFmtId="0" fontId="24"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0" fillId="0" borderId="2" xfId="0" applyFont="1" applyBorder="1" applyAlignment="1">
      <alignment vertical="center" wrapText="1"/>
    </xf>
    <xf numFmtId="0" fontId="26" fillId="0" borderId="2" xfId="0" applyFont="1" applyBorder="1" applyAlignment="1">
      <alignment horizontal="justify" vertical="center" wrapText="1"/>
    </xf>
    <xf numFmtId="0" fontId="26" fillId="0" borderId="2" xfId="0" applyFont="1" applyBorder="1" applyAlignment="1">
      <alignment vertical="center" wrapText="1"/>
    </xf>
    <xf numFmtId="14" fontId="10" fillId="2" borderId="2" xfId="0" applyNumberFormat="1" applyFont="1" applyFill="1" applyBorder="1" applyAlignment="1">
      <alignment horizontal="center" vertical="center" wrapText="1"/>
    </xf>
    <xf numFmtId="2" fontId="20" fillId="0" borderId="2" xfId="0" applyNumberFormat="1" applyFont="1" applyBorder="1" applyAlignment="1">
      <alignment vertical="center" wrapText="1"/>
    </xf>
    <xf numFmtId="0" fontId="9"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1" fillId="2" borderId="2" xfId="0" applyNumberFormat="1" applyFont="1" applyFill="1" applyBorder="1" applyAlignment="1">
      <alignment horizontal="center" vertical="top" wrapText="1"/>
    </xf>
    <xf numFmtId="0" fontId="9" fillId="2" borderId="2" xfId="0" applyNumberFormat="1" applyFont="1" applyFill="1" applyBorder="1" applyAlignment="1">
      <alignment horizontal="center" vertical="top" wrapText="1"/>
    </xf>
    <xf numFmtId="2" fontId="26" fillId="0" borderId="2" xfId="0" applyNumberFormat="1" applyFont="1" applyBorder="1" applyAlignment="1">
      <alignment horizontal="center" vertical="center" wrapText="1"/>
    </xf>
    <xf numFmtId="2" fontId="22" fillId="0" borderId="2" xfId="0" applyNumberFormat="1" applyFont="1" applyBorder="1" applyAlignment="1">
      <alignment horizontal="right" vertical="center" wrapText="1"/>
    </xf>
    <xf numFmtId="0" fontId="20" fillId="0" borderId="2" xfId="0" applyFont="1" applyBorder="1" applyAlignment="1">
      <alignment vertical="center" wrapText="1"/>
    </xf>
    <xf numFmtId="0" fontId="0" fillId="0" borderId="0" xfId="0" applyBorder="1"/>
    <xf numFmtId="0" fontId="20" fillId="0" borderId="2" xfId="0" applyFont="1" applyBorder="1" applyAlignment="1">
      <alignment vertical="center" wrapText="1"/>
    </xf>
    <xf numFmtId="0" fontId="33" fillId="0" borderId="0" xfId="0" applyFont="1"/>
    <xf numFmtId="0" fontId="26" fillId="0" borderId="2" xfId="0" applyFont="1" applyBorder="1" applyAlignment="1">
      <alignment horizontal="center" vertical="center" wrapText="1"/>
    </xf>
    <xf numFmtId="0" fontId="35" fillId="0" borderId="0" xfId="0" applyFont="1"/>
    <xf numFmtId="0" fontId="34" fillId="0" borderId="0" xfId="0" applyFont="1" applyAlignment="1">
      <alignment vertical="center"/>
    </xf>
    <xf numFmtId="14" fontId="29" fillId="0" borderId="2" xfId="0" applyNumberFormat="1" applyFont="1" applyBorder="1" applyAlignment="1">
      <alignment horizontal="center" vertical="center" wrapText="1"/>
    </xf>
    <xf numFmtId="0" fontId="29" fillId="0" borderId="2" xfId="0" applyFont="1" applyBorder="1" applyAlignment="1">
      <alignment horizontal="center" vertical="center" wrapText="1"/>
    </xf>
    <xf numFmtId="0" fontId="34" fillId="0" borderId="2" xfId="0" applyFont="1" applyBorder="1" applyAlignment="1">
      <alignment horizontal="center" vertical="center" wrapText="1"/>
    </xf>
    <xf numFmtId="0" fontId="29" fillId="0" borderId="2" xfId="0" applyFont="1" applyFill="1" applyBorder="1" applyAlignment="1">
      <alignment horizontal="center" vertical="center" wrapText="1"/>
    </xf>
    <xf numFmtId="0" fontId="20" fillId="0" borderId="2" xfId="0" applyFont="1" applyBorder="1" applyAlignment="1">
      <alignment vertical="center" wrapText="1"/>
    </xf>
    <xf numFmtId="0" fontId="20" fillId="0" borderId="2" xfId="0" applyFont="1" applyBorder="1" applyAlignment="1">
      <alignment horizontal="justify" vertical="center" wrapText="1"/>
    </xf>
    <xf numFmtId="0" fontId="20" fillId="0" borderId="0" xfId="0" applyFont="1" applyBorder="1" applyAlignment="1">
      <alignment horizontal="justify" vertical="center" wrapText="1"/>
    </xf>
    <xf numFmtId="0" fontId="22" fillId="0" borderId="2" xfId="0" applyFont="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Border="1" applyAlignment="1">
      <alignment vertical="center" wrapText="1"/>
    </xf>
    <xf numFmtId="0" fontId="21" fillId="0" borderId="2" xfId="0" applyFont="1" applyBorder="1" applyAlignment="1">
      <alignment vertical="center" wrapText="1"/>
    </xf>
    <xf numFmtId="0" fontId="37" fillId="0" borderId="2" xfId="0" applyFont="1" applyBorder="1" applyAlignment="1">
      <alignment horizontal="center" vertical="center" wrapText="1"/>
    </xf>
    <xf numFmtId="0" fontId="26" fillId="0" borderId="0" xfId="0" applyFont="1" applyAlignment="1">
      <alignment vertical="center"/>
    </xf>
    <xf numFmtId="0" fontId="39" fillId="0" borderId="2" xfId="0" applyFont="1" applyBorder="1" applyAlignment="1">
      <alignment horizontal="center" vertical="center" wrapText="1"/>
    </xf>
    <xf numFmtId="0" fontId="25" fillId="0" borderId="0" xfId="0" applyFont="1" applyAlignment="1">
      <alignment wrapText="1"/>
    </xf>
    <xf numFmtId="0" fontId="26" fillId="0" borderId="0" xfId="0" applyFont="1" applyAlignment="1">
      <alignment horizontal="justify" vertical="center" wrapText="1"/>
    </xf>
    <xf numFmtId="0" fontId="40"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0" fontId="22" fillId="0" borderId="2" xfId="0" applyFont="1" applyBorder="1" applyAlignment="1">
      <alignment horizontal="center" vertical="center" wrapText="1"/>
    </xf>
    <xf numFmtId="2" fontId="22" fillId="0" borderId="2" xfId="0" applyNumberFormat="1" applyFont="1" applyBorder="1" applyAlignment="1">
      <alignment horizontal="center" vertical="center" wrapText="1"/>
    </xf>
    <xf numFmtId="2" fontId="22" fillId="0" borderId="2" xfId="0" applyNumberFormat="1" applyFont="1" applyBorder="1" applyAlignment="1">
      <alignmen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20" fillId="0" borderId="2" xfId="0" applyFont="1" applyBorder="1" applyAlignment="1">
      <alignment horizontal="left"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20" fillId="0" borderId="2" xfId="0" applyFont="1" applyBorder="1" applyAlignment="1">
      <alignment horizontal="center" vertical="center" wrapText="1"/>
    </xf>
    <xf numFmtId="0" fontId="26" fillId="0" borderId="2" xfId="0" applyFont="1" applyBorder="1" applyAlignment="1">
      <alignment horizontal="justify" vertical="center" wrapText="1"/>
    </xf>
    <xf numFmtId="0" fontId="20" fillId="0" borderId="2" xfId="0" applyFont="1" applyBorder="1" applyAlignment="1">
      <alignment horizontal="justify" vertical="center" wrapText="1"/>
    </xf>
    <xf numFmtId="0" fontId="30" fillId="0" borderId="2" xfId="0" applyFont="1" applyBorder="1" applyAlignment="1">
      <alignment vertical="center" wrapText="1"/>
    </xf>
    <xf numFmtId="0" fontId="30" fillId="0" borderId="2" xfId="0" applyFont="1" applyBorder="1" applyAlignment="1">
      <alignment horizontal="center" vertical="center" wrapText="1"/>
    </xf>
    <xf numFmtId="2" fontId="29" fillId="0" borderId="2" xfId="0" applyNumberFormat="1" applyFont="1" applyBorder="1" applyAlignment="1">
      <alignment horizontal="center" vertical="center" wrapText="1"/>
    </xf>
    <xf numFmtId="2" fontId="34" fillId="0" borderId="2" xfId="0" applyNumberFormat="1" applyFont="1" applyBorder="1" applyAlignment="1">
      <alignment horizontal="center" vertical="center" wrapText="1"/>
    </xf>
    <xf numFmtId="49" fontId="34" fillId="0" borderId="2" xfId="0" applyNumberFormat="1" applyFont="1" applyBorder="1" applyAlignment="1">
      <alignment horizontal="center" vertical="center" wrapText="1"/>
    </xf>
    <xf numFmtId="0" fontId="32" fillId="0" borderId="2" xfId="0" applyFont="1" applyBorder="1" applyAlignment="1">
      <alignment vertical="center" wrapText="1"/>
    </xf>
    <xf numFmtId="0" fontId="41" fillId="0" borderId="2" xfId="0" applyFont="1" applyBorder="1" applyAlignment="1">
      <alignment vertical="center" wrapText="1"/>
    </xf>
    <xf numFmtId="0" fontId="41" fillId="0" borderId="2" xfId="0" applyFont="1" applyBorder="1" applyAlignment="1">
      <alignment vertical="top" wrapText="1"/>
    </xf>
    <xf numFmtId="0" fontId="41" fillId="0" borderId="2" xfId="0" applyFont="1" applyBorder="1" applyAlignment="1">
      <alignment wrapText="1"/>
    </xf>
    <xf numFmtId="0" fontId="28" fillId="0" borderId="2" xfId="0" applyFont="1" applyBorder="1" applyAlignment="1">
      <alignment horizontal="justify" vertical="center" wrapText="1"/>
    </xf>
    <xf numFmtId="0" fontId="28" fillId="0" borderId="2" xfId="0" applyFont="1" applyBorder="1" applyAlignment="1">
      <alignment horizontal="center" vertical="center" wrapText="1"/>
    </xf>
    <xf numFmtId="0" fontId="32" fillId="0" borderId="2" xfId="0" applyFont="1" applyBorder="1" applyAlignment="1">
      <alignment horizontal="justify" vertical="center" wrapText="1"/>
    </xf>
    <xf numFmtId="0" fontId="41" fillId="0" borderId="2" xfId="0" applyFont="1" applyBorder="1" applyAlignment="1">
      <alignment horizontal="justify" vertical="center" wrapText="1"/>
    </xf>
    <xf numFmtId="0" fontId="20" fillId="0" borderId="2" xfId="0" applyFont="1" applyBorder="1" applyAlignment="1">
      <alignment vertical="center" wrapText="1"/>
    </xf>
    <xf numFmtId="0" fontId="24" fillId="0" borderId="2" xfId="0" applyFont="1" applyBorder="1" applyAlignment="1">
      <alignment horizontal="justify" vertical="center" wrapText="1"/>
    </xf>
    <xf numFmtId="0" fontId="34" fillId="0" borderId="0" xfId="0" applyFont="1" applyAlignment="1">
      <alignment horizontal="left" vertical="center" indent="5"/>
    </xf>
    <xf numFmtId="0" fontId="10" fillId="0" borderId="2" xfId="0" applyFont="1" applyBorder="1" applyAlignment="1">
      <alignment horizontal="center" vertical="center" wrapText="1"/>
    </xf>
    <xf numFmtId="49" fontId="20" fillId="0" borderId="2" xfId="0" applyNumberFormat="1" applyFont="1" applyBorder="1" applyAlignment="1">
      <alignment horizontal="center" vertical="center" wrapText="1"/>
    </xf>
    <xf numFmtId="14" fontId="26" fillId="0" borderId="2" xfId="0" applyNumberFormat="1" applyFont="1" applyBorder="1" applyAlignment="1">
      <alignment horizontal="center" vertical="center" wrapText="1"/>
    </xf>
    <xf numFmtId="0" fontId="0" fillId="0" borderId="0" xfId="0" applyAlignment="1">
      <alignment horizontal="right"/>
    </xf>
    <xf numFmtId="49" fontId="32" fillId="0" borderId="2" xfId="0" applyNumberFormat="1" applyFont="1" applyBorder="1" applyAlignment="1">
      <alignment horizontal="center" vertical="center" wrapText="1"/>
    </xf>
    <xf numFmtId="0" fontId="0" fillId="0" borderId="0" xfId="0" applyFill="1"/>
    <xf numFmtId="0" fontId="22" fillId="0" borderId="2" xfId="0" applyFont="1" applyFill="1" applyBorder="1" applyAlignment="1">
      <alignment horizontal="center" vertical="center" wrapText="1"/>
    </xf>
    <xf numFmtId="4" fontId="22" fillId="0" borderId="2" xfId="0" applyNumberFormat="1" applyFont="1" applyBorder="1" applyAlignment="1">
      <alignment vertical="center" wrapText="1"/>
    </xf>
    <xf numFmtId="4" fontId="20" fillId="0" borderId="2" xfId="0" applyNumberFormat="1" applyFont="1" applyBorder="1" applyAlignment="1">
      <alignment horizontal="right" vertical="center" wrapText="1"/>
    </xf>
    <xf numFmtId="0" fontId="32" fillId="0" borderId="3" xfId="0" applyFont="1" applyBorder="1" applyAlignment="1">
      <alignment horizontal="center" vertical="center" wrapText="1"/>
    </xf>
    <xf numFmtId="4" fontId="20" fillId="0" borderId="2" xfId="0" applyNumberFormat="1" applyFont="1" applyBorder="1" applyAlignment="1">
      <alignment horizontal="center" vertical="center" wrapText="1"/>
    </xf>
    <xf numFmtId="4" fontId="24" fillId="0" borderId="2" xfId="0" applyNumberFormat="1" applyFont="1" applyBorder="1" applyAlignment="1">
      <alignment vertical="center" wrapText="1"/>
    </xf>
    <xf numFmtId="4" fontId="20" fillId="0" borderId="2" xfId="0" applyNumberFormat="1" applyFont="1" applyFill="1" applyBorder="1" applyAlignment="1">
      <alignment horizontal="right" vertical="center" wrapText="1"/>
    </xf>
    <xf numFmtId="0" fontId="22" fillId="0" borderId="8" xfId="0" applyFont="1" applyFill="1" applyBorder="1" applyAlignment="1">
      <alignment horizontal="center" vertical="center" wrapText="1"/>
    </xf>
    <xf numFmtId="0" fontId="32" fillId="0" borderId="2" xfId="0" applyFont="1" applyFill="1" applyBorder="1" applyAlignment="1">
      <alignment horizontal="center" vertical="center" wrapText="1"/>
    </xf>
    <xf numFmtId="2" fontId="36" fillId="0" borderId="2" xfId="0" applyNumberFormat="1" applyFont="1" applyBorder="1" applyAlignment="1">
      <alignment horizontal="right" vertical="center" wrapText="1"/>
    </xf>
    <xf numFmtId="0" fontId="32" fillId="0" borderId="2" xfId="0" applyFont="1" applyBorder="1" applyAlignment="1">
      <alignment vertical="center" wrapText="1"/>
    </xf>
    <xf numFmtId="0" fontId="7" fillId="0" borderId="2" xfId="0" applyFont="1" applyBorder="1" applyAlignment="1">
      <alignment horizontal="center" vertical="center" wrapText="1"/>
    </xf>
    <xf numFmtId="49" fontId="7" fillId="0" borderId="7" xfId="0" applyNumberFormat="1" applyFont="1" applyBorder="1" applyAlignment="1">
      <alignment horizontal="center" vertical="center" wrapText="1"/>
    </xf>
    <xf numFmtId="0" fontId="4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14" fontId="32" fillId="0" borderId="2" xfId="0" applyNumberFormat="1" applyFont="1" applyBorder="1" applyAlignment="1">
      <alignment horizontal="center" vertical="center" wrapText="1"/>
    </xf>
    <xf numFmtId="14" fontId="40" fillId="0" borderId="2" xfId="0" applyNumberFormat="1" applyFont="1" applyBorder="1" applyAlignment="1">
      <alignment horizontal="center" vertical="center" wrapText="1"/>
    </xf>
    <xf numFmtId="14" fontId="7"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49" fillId="0" borderId="3" xfId="0"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2" xfId="0" applyNumberFormat="1" applyFont="1" applyFill="1" applyBorder="1" applyAlignment="1">
      <alignment horizontal="center" vertical="center"/>
    </xf>
    <xf numFmtId="0" fontId="48" fillId="0" borderId="2" xfId="0" applyFont="1" applyFill="1" applyBorder="1" applyAlignment="1">
      <alignment horizontal="center" vertical="center" wrapText="1"/>
    </xf>
    <xf numFmtId="14" fontId="39" fillId="0" borderId="2" xfId="0" applyNumberFormat="1" applyFont="1" applyBorder="1" applyAlignment="1">
      <alignment horizontal="center" vertical="center" wrapText="1"/>
    </xf>
    <xf numFmtId="0" fontId="39" fillId="0" borderId="2" xfId="0" applyFont="1" applyFill="1" applyBorder="1" applyAlignment="1">
      <alignment horizontal="center" vertical="center" wrapText="1"/>
    </xf>
    <xf numFmtId="2" fontId="24" fillId="0" borderId="2" xfId="0" applyNumberFormat="1" applyFont="1" applyBorder="1" applyAlignment="1">
      <alignment horizontal="center" vertical="center" wrapText="1"/>
    </xf>
    <xf numFmtId="14" fontId="7"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29" fillId="0" borderId="0" xfId="0" applyFont="1" applyAlignment="1">
      <alignment horizontal="center" vertical="center" wrapText="1"/>
    </xf>
    <xf numFmtId="49" fontId="22" fillId="0" borderId="2" xfId="0" applyNumberFormat="1" applyFont="1" applyBorder="1" applyAlignment="1">
      <alignment horizontal="center" vertical="center" wrapText="1"/>
    </xf>
    <xf numFmtId="0" fontId="24" fillId="0" borderId="2" xfId="0" applyFont="1" applyBorder="1" applyAlignment="1">
      <alignment horizontal="justify" vertical="center" wrapText="1"/>
    </xf>
    <xf numFmtId="2" fontId="20" fillId="0" borderId="2" xfId="0" applyNumberFormat="1" applyFont="1" applyFill="1" applyBorder="1" applyAlignment="1">
      <alignment vertical="center" wrapText="1"/>
    </xf>
    <xf numFmtId="2" fontId="24" fillId="0" borderId="2" xfId="0" applyNumberFormat="1" applyFont="1" applyBorder="1" applyAlignment="1">
      <alignment horizontal="right" vertical="center" wrapText="1"/>
    </xf>
    <xf numFmtId="4" fontId="24" fillId="0" borderId="2" xfId="0" applyNumberFormat="1" applyFont="1" applyBorder="1" applyAlignment="1">
      <alignment horizontal="right" vertical="center" wrapText="1"/>
    </xf>
    <xf numFmtId="4" fontId="28" fillId="0" borderId="2" xfId="0" applyNumberFormat="1" applyFont="1" applyBorder="1" applyAlignment="1">
      <alignment horizontal="right" vertical="center" wrapText="1"/>
    </xf>
    <xf numFmtId="0" fontId="24" fillId="0" borderId="0" xfId="0" applyFont="1" applyFill="1" applyAlignment="1">
      <alignment horizontal="left" vertical="center" indent="5"/>
    </xf>
    <xf numFmtId="0" fontId="0" fillId="0" borderId="0" xfId="0" applyFont="1" applyFill="1"/>
    <xf numFmtId="14" fontId="34" fillId="0" borderId="2" xfId="0" applyNumberFormat="1" applyFont="1" applyBorder="1" applyAlignment="1">
      <alignment horizontal="center" vertical="center" wrapText="1"/>
    </xf>
    <xf numFmtId="4" fontId="24" fillId="0" borderId="2" xfId="0" applyNumberFormat="1" applyFont="1" applyBorder="1" applyAlignment="1">
      <alignment horizontal="center" vertical="center" wrapText="1"/>
    </xf>
    <xf numFmtId="4" fontId="10" fillId="2" borderId="2" xfId="0" applyNumberFormat="1" applyFont="1" applyFill="1" applyBorder="1" applyAlignment="1">
      <alignment horizontal="center" vertical="center" wrapText="1"/>
    </xf>
    <xf numFmtId="4" fontId="11" fillId="2" borderId="2" xfId="0" applyNumberFormat="1" applyFont="1" applyFill="1" applyBorder="1" applyAlignment="1">
      <alignment horizontal="center" vertical="center" wrapText="1"/>
    </xf>
    <xf numFmtId="4" fontId="22" fillId="0" borderId="2" xfId="0" applyNumberFormat="1" applyFont="1" applyBorder="1" applyAlignment="1">
      <alignment horizontal="right" vertical="center" wrapText="1"/>
    </xf>
    <xf numFmtId="0" fontId="20" fillId="0" borderId="2" xfId="0" applyFont="1" applyFill="1" applyBorder="1" applyAlignment="1">
      <alignment vertical="center" wrapText="1"/>
    </xf>
    <xf numFmtId="4" fontId="22" fillId="0" borderId="2" xfId="0"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32" fillId="0" borderId="2" xfId="0" applyFont="1" applyBorder="1" applyAlignment="1">
      <alignment wrapText="1"/>
    </xf>
    <xf numFmtId="0" fontId="20" fillId="0" borderId="2" xfId="0" applyFont="1" applyBorder="1" applyAlignment="1">
      <alignment vertical="center" wrapText="1"/>
    </xf>
    <xf numFmtId="2" fontId="32" fillId="0" borderId="2" xfId="0" applyNumberFormat="1" applyFont="1" applyBorder="1" applyAlignment="1">
      <alignment horizontal="center" vertical="center" wrapText="1"/>
    </xf>
    <xf numFmtId="4" fontId="48" fillId="0" borderId="2" xfId="0" applyNumberFormat="1" applyFont="1" applyBorder="1" applyAlignment="1">
      <alignment horizontal="center" vertical="center" wrapText="1"/>
    </xf>
    <xf numFmtId="0" fontId="48" fillId="0" borderId="2" xfId="0" applyFont="1" applyBorder="1" applyAlignment="1">
      <alignment horizontal="center" vertical="center" wrapText="1"/>
    </xf>
    <xf numFmtId="2" fontId="40" fillId="0" borderId="2" xfId="0" applyNumberFormat="1" applyFont="1" applyBorder="1" applyAlignment="1">
      <alignment horizontal="center" vertical="center" wrapText="1"/>
    </xf>
    <xf numFmtId="2" fontId="7" fillId="0" borderId="2" xfId="0" applyNumberFormat="1" applyFont="1" applyFill="1" applyBorder="1" applyAlignment="1">
      <alignment horizontal="center" vertical="center" wrapText="1"/>
    </xf>
    <xf numFmtId="2" fontId="32" fillId="0" borderId="0" xfId="0" applyNumberFormat="1" applyFont="1" applyAlignment="1">
      <alignment horizontal="center" vertical="center"/>
    </xf>
    <xf numFmtId="2" fontId="15" fillId="0" borderId="3" xfId="0" applyNumberFormat="1" applyFont="1" applyFill="1" applyBorder="1" applyAlignment="1">
      <alignment horizontal="center" vertical="center" wrapText="1"/>
    </xf>
    <xf numFmtId="14" fontId="7" fillId="0" borderId="2" xfId="0" applyNumberFormat="1" applyFont="1" applyFill="1" applyBorder="1" applyAlignment="1">
      <alignment horizontal="center" vertical="center"/>
    </xf>
    <xf numFmtId="4" fontId="15" fillId="0" borderId="2" xfId="0" applyNumberFormat="1" applyFont="1" applyFill="1" applyBorder="1" applyAlignment="1">
      <alignment horizontal="center" vertical="center" wrapText="1"/>
    </xf>
    <xf numFmtId="2" fontId="15" fillId="0" borderId="2" xfId="0" applyNumberFormat="1" applyFont="1" applyFill="1" applyBorder="1" applyAlignment="1">
      <alignment horizontal="center" vertical="center" wrapText="1"/>
    </xf>
    <xf numFmtId="4" fontId="39" fillId="0" borderId="2" xfId="0" applyNumberFormat="1" applyFont="1" applyBorder="1" applyAlignment="1">
      <alignment horizontal="center" vertical="center" wrapText="1"/>
    </xf>
    <xf numFmtId="0" fontId="39" fillId="0" borderId="7" xfId="0" applyFont="1" applyBorder="1" applyAlignment="1">
      <alignment horizontal="center" vertical="center" wrapText="1"/>
    </xf>
    <xf numFmtId="2" fontId="29" fillId="0" borderId="2" xfId="0" applyNumberFormat="1" applyFont="1" applyBorder="1" applyAlignment="1">
      <alignment horizontal="right" vertical="center" wrapText="1"/>
    </xf>
    <xf numFmtId="49" fontId="7" fillId="0" borderId="7" xfId="0" applyNumberFormat="1" applyFont="1" applyBorder="1" applyAlignment="1">
      <alignment horizontal="center" wrapText="1"/>
    </xf>
    <xf numFmtId="0" fontId="39" fillId="0" borderId="0" xfId="0" applyFont="1" applyAlignment="1">
      <alignment horizontal="center" vertical="center"/>
    </xf>
    <xf numFmtId="0" fontId="32" fillId="0" borderId="0" xfId="0" applyFont="1" applyAlignment="1">
      <alignment horizontal="center" vertical="center"/>
    </xf>
    <xf numFmtId="0" fontId="39" fillId="0" borderId="2" xfId="0" applyFont="1" applyBorder="1" applyAlignment="1">
      <alignment horizontal="center" vertical="center" wrapText="1"/>
    </xf>
    <xf numFmtId="0" fontId="32" fillId="0" borderId="0" xfId="0" applyFont="1" applyAlignment="1">
      <alignment horizontal="center" vertical="center" wrapText="1"/>
    </xf>
    <xf numFmtId="49" fontId="52" fillId="0" borderId="7" xfId="0" applyNumberFormat="1" applyFont="1" applyBorder="1" applyAlignment="1">
      <alignment horizontal="left" wrapText="1"/>
    </xf>
    <xf numFmtId="0" fontId="42" fillId="0" borderId="0" xfId="0" applyFont="1" applyBorder="1"/>
    <xf numFmtId="0" fontId="42" fillId="0" borderId="0" xfId="0" applyFont="1"/>
    <xf numFmtId="0" fontId="32" fillId="0" borderId="0" xfId="0" applyFont="1" applyBorder="1"/>
    <xf numFmtId="0" fontId="32" fillId="0" borderId="0" xfId="0" applyFont="1"/>
    <xf numFmtId="2" fontId="42" fillId="0" borderId="0" xfId="0" applyNumberFormat="1" applyFont="1" applyBorder="1"/>
    <xf numFmtId="4" fontId="32" fillId="0" borderId="2" xfId="0" applyNumberFormat="1" applyFont="1" applyFill="1" applyBorder="1" applyAlignment="1">
      <alignment horizontal="center" vertical="center" wrapText="1"/>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4" fontId="42" fillId="0" borderId="0" xfId="0" applyNumberFormat="1" applyFont="1"/>
    <xf numFmtId="4" fontId="32" fillId="0" borderId="0" xfId="0" applyNumberFormat="1" applyFont="1"/>
    <xf numFmtId="0" fontId="53" fillId="0" borderId="0" xfId="0" applyFont="1" applyBorder="1" applyAlignment="1">
      <alignment horizontal="center" vertical="center" wrapText="1"/>
    </xf>
    <xf numFmtId="0" fontId="42" fillId="0" borderId="0" xfId="0" applyFont="1" applyBorder="1" applyAlignment="1">
      <alignment horizontal="center" vertical="center" wrapText="1"/>
    </xf>
    <xf numFmtId="14" fontId="42" fillId="0" borderId="0" xfId="0" applyNumberFormat="1" applyFont="1" applyBorder="1" applyAlignment="1">
      <alignment horizontal="center" vertical="center" wrapText="1"/>
    </xf>
    <xf numFmtId="2" fontId="15" fillId="0" borderId="0" xfId="0" applyNumberFormat="1" applyFont="1" applyFill="1" applyBorder="1" applyAlignment="1">
      <alignment vertical="center" wrapText="1"/>
    </xf>
    <xf numFmtId="0" fontId="39" fillId="0" borderId="0" xfId="0" applyFont="1" applyAlignment="1">
      <alignment horizontal="left" vertical="center" indent="5"/>
    </xf>
    <xf numFmtId="0" fontId="39" fillId="0" borderId="0" xfId="0" applyFont="1" applyAlignment="1">
      <alignment horizontal="left" vertical="center" indent="2"/>
    </xf>
    <xf numFmtId="2" fontId="39" fillId="0" borderId="2" xfId="0" applyNumberFormat="1" applyFont="1" applyBorder="1" applyAlignment="1">
      <alignment horizontal="center" vertical="center" wrapText="1"/>
    </xf>
    <xf numFmtId="2" fontId="48" fillId="0" borderId="2" xfId="0" applyNumberFormat="1" applyFont="1" applyBorder="1" applyAlignment="1">
      <alignment horizontal="center" vertical="center" wrapText="1"/>
    </xf>
    <xf numFmtId="0" fontId="39" fillId="0" borderId="0" xfId="0" applyFont="1" applyAlignment="1">
      <alignment vertical="center"/>
    </xf>
    <xf numFmtId="0" fontId="39" fillId="0" borderId="0" xfId="0" applyFont="1" applyAlignment="1">
      <alignment horizontal="left" vertical="center"/>
    </xf>
    <xf numFmtId="4" fontId="20" fillId="0" borderId="2" xfId="0" applyNumberFormat="1" applyFont="1" applyBorder="1" applyAlignment="1">
      <alignment vertical="center" wrapText="1"/>
    </xf>
    <xf numFmtId="0" fontId="7" fillId="0" borderId="2" xfId="0" applyFont="1" applyFill="1" applyBorder="1" applyAlignment="1">
      <alignment horizontal="center" wrapText="1"/>
    </xf>
    <xf numFmtId="0" fontId="32" fillId="0" borderId="2" xfId="0" applyFont="1" applyFill="1" applyBorder="1" applyAlignment="1">
      <alignment horizontal="center" wrapText="1"/>
    </xf>
    <xf numFmtId="0" fontId="39" fillId="0" borderId="2" xfId="0" applyFont="1" applyFill="1" applyBorder="1" applyAlignment="1">
      <alignment horizontal="center" wrapText="1"/>
    </xf>
    <xf numFmtId="14" fontId="39" fillId="0" borderId="2" xfId="0" applyNumberFormat="1" applyFont="1" applyBorder="1" applyAlignment="1">
      <alignment horizontal="center" wrapText="1"/>
    </xf>
    <xf numFmtId="0" fontId="39" fillId="0" borderId="2" xfId="0" applyFont="1" applyBorder="1" applyAlignment="1">
      <alignment horizontal="center" wrapText="1"/>
    </xf>
    <xf numFmtId="4" fontId="39" fillId="0" borderId="2" xfId="0" applyNumberFormat="1" applyFont="1" applyBorder="1" applyAlignment="1">
      <alignment horizontal="center" wrapText="1"/>
    </xf>
    <xf numFmtId="0" fontId="54" fillId="0" borderId="2" xfId="0" applyFont="1" applyFill="1" applyBorder="1" applyAlignment="1">
      <alignment horizontal="center" vertical="center" wrapText="1"/>
    </xf>
    <xf numFmtId="2" fontId="30" fillId="0" borderId="2" xfId="0" applyNumberFormat="1" applyFont="1" applyFill="1" applyBorder="1" applyAlignment="1">
      <alignment horizontal="center" vertical="center" wrapText="1"/>
    </xf>
    <xf numFmtId="2" fontId="30" fillId="0" borderId="2" xfId="0" applyNumberFormat="1" applyFont="1" applyBorder="1" applyAlignment="1">
      <alignment horizontal="center" vertical="center" wrapText="1"/>
    </xf>
    <xf numFmtId="49" fontId="55" fillId="0" borderId="7" xfId="0" applyNumberFormat="1" applyFont="1" applyBorder="1" applyAlignment="1">
      <alignment horizontal="center" vertical="center" wrapText="1"/>
    </xf>
    <xf numFmtId="0" fontId="34" fillId="0" borderId="2" xfId="0" applyFont="1" applyFill="1" applyBorder="1" applyAlignment="1">
      <alignment horizontal="center" vertical="center" wrapText="1"/>
    </xf>
    <xf numFmtId="2" fontId="34" fillId="0" borderId="2"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56" fillId="0" borderId="17" xfId="0" applyFont="1" applyBorder="1" applyAlignment="1" applyProtection="1">
      <alignment vertical="center"/>
    </xf>
    <xf numFmtId="0" fontId="56" fillId="0" borderId="18" xfId="0" applyFont="1" applyBorder="1" applyAlignment="1" applyProtection="1">
      <alignment vertical="center"/>
    </xf>
    <xf numFmtId="0" fontId="57" fillId="0" borderId="2" xfId="0" applyFont="1" applyBorder="1" applyAlignment="1"/>
    <xf numFmtId="14" fontId="32" fillId="0" borderId="2" xfId="0" applyNumberFormat="1" applyFont="1" applyFill="1" applyBorder="1" applyAlignment="1">
      <alignment horizontal="center" vertical="center" wrapText="1"/>
    </xf>
    <xf numFmtId="0" fontId="56" fillId="0" borderId="17" xfId="0" applyFont="1" applyBorder="1" applyAlignment="1" applyProtection="1">
      <alignment horizontal="center" vertical="center"/>
    </xf>
    <xf numFmtId="0" fontId="32" fillId="0" borderId="0" xfId="0" applyFont="1" applyAlignment="1">
      <alignment horizontal="center"/>
    </xf>
    <xf numFmtId="0" fontId="32" fillId="0" borderId="2" xfId="0" applyFont="1" applyBorder="1" applyAlignment="1">
      <alignment horizontal="center"/>
    </xf>
    <xf numFmtId="0" fontId="42" fillId="0" borderId="2" xfId="0" applyFont="1" applyBorder="1" applyAlignment="1">
      <alignment horizontal="center" vertical="center" wrapText="1"/>
    </xf>
    <xf numFmtId="0" fontId="56" fillId="0" borderId="18" xfId="0" applyFont="1" applyBorder="1" applyAlignment="1" applyProtection="1">
      <alignment horizontal="center" vertical="center" wrapText="1"/>
    </xf>
    <xf numFmtId="0" fontId="42" fillId="0" borderId="2" xfId="0" applyFont="1" applyBorder="1" applyAlignment="1">
      <alignment horizontal="center" vertical="center"/>
    </xf>
    <xf numFmtId="0" fontId="56" fillId="0" borderId="2" xfId="0" applyFont="1" applyBorder="1" applyAlignment="1">
      <alignment horizontal="center" vertical="center"/>
    </xf>
    <xf numFmtId="2" fontId="20" fillId="0" borderId="2" xfId="0" applyNumberFormat="1" applyFont="1" applyFill="1" applyBorder="1" applyAlignment="1">
      <alignment horizontal="right" vertical="center" wrapText="1"/>
    </xf>
    <xf numFmtId="4" fontId="32" fillId="0" borderId="2" xfId="0" applyNumberFormat="1" applyFont="1" applyBorder="1" applyAlignment="1">
      <alignment horizontal="center" vertical="center" wrapText="1"/>
    </xf>
    <xf numFmtId="0" fontId="22" fillId="0" borderId="0" xfId="0" applyFont="1"/>
    <xf numFmtId="0" fontId="22" fillId="0" borderId="1" xfId="0" applyFont="1" applyBorder="1"/>
    <xf numFmtId="0" fontId="22" fillId="0" borderId="0" xfId="0" applyFont="1" applyAlignment="1">
      <alignment wrapText="1"/>
    </xf>
    <xf numFmtId="0" fontId="20" fillId="0" borderId="0" xfId="0" applyFont="1" applyAlignment="1">
      <alignment wrapText="1"/>
    </xf>
    <xf numFmtId="0" fontId="29" fillId="0" borderId="0" xfId="0" applyFont="1" applyAlignment="1">
      <alignment wrapText="1"/>
    </xf>
    <xf numFmtId="0" fontId="6"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top" wrapText="1"/>
    </xf>
    <xf numFmtId="0" fontId="9" fillId="2" borderId="0" xfId="0" applyNumberFormat="1" applyFont="1" applyFill="1" applyBorder="1" applyAlignment="1">
      <alignment horizont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2" borderId="4" xfId="0" applyNumberFormat="1" applyFont="1" applyFill="1" applyBorder="1" applyAlignment="1">
      <alignment horizontal="center" wrapText="1"/>
    </xf>
    <xf numFmtId="0" fontId="9" fillId="2" borderId="9"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9"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6" fillId="2" borderId="4"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6" fillId="2" borderId="4"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9"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3" fillId="2" borderId="4" xfId="1"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5"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4" xfId="0" applyFont="1" applyFill="1" applyBorder="1" applyAlignment="1">
      <alignment horizontal="left" vertical="top"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2" borderId="9" xfId="0" applyFont="1" applyFill="1" applyBorder="1" applyAlignment="1">
      <alignment horizontal="left" vertical="center" wrapText="1"/>
    </xf>
    <xf numFmtId="0" fontId="8" fillId="2" borderId="4" xfId="0" applyNumberFormat="1" applyFont="1" applyFill="1" applyBorder="1" applyAlignment="1">
      <alignment horizontal="left" vertical="top" wrapText="1"/>
    </xf>
    <xf numFmtId="0" fontId="8" fillId="2" borderId="9"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vertical="center" wrapText="1"/>
    </xf>
    <xf numFmtId="0" fontId="8" fillId="2" borderId="9" xfId="0" applyNumberFormat="1" applyFont="1" applyFill="1" applyBorder="1" applyAlignment="1">
      <alignment horizontal="left" vertical="center" wrapText="1"/>
    </xf>
    <xf numFmtId="0" fontId="8" fillId="2" borderId="5" xfId="0" applyNumberFormat="1" applyFont="1" applyFill="1" applyBorder="1" applyAlignment="1">
      <alignment horizontal="left" vertical="center" wrapText="1"/>
    </xf>
    <xf numFmtId="0" fontId="18" fillId="0" borderId="0" xfId="0" applyFont="1" applyAlignment="1">
      <alignment horizontal="center" vertical="center"/>
    </xf>
    <xf numFmtId="0" fontId="0" fillId="0" borderId="0" xfId="0" applyAlignment="1"/>
    <xf numFmtId="0" fontId="19" fillId="0" borderId="0" xfId="0" applyFont="1" applyAlignment="1">
      <alignment horizontal="center" vertical="center"/>
    </xf>
    <xf numFmtId="0" fontId="38" fillId="0" borderId="0" xfId="0" applyFont="1" applyAlignment="1"/>
    <xf numFmtId="0" fontId="20" fillId="0" borderId="0" xfId="0" applyFont="1" applyAlignment="1">
      <alignment horizontal="justify" vertical="center" wrapText="1"/>
    </xf>
    <xf numFmtId="0" fontId="25" fillId="0" borderId="0" xfId="0" applyFont="1" applyAlignment="1">
      <alignment wrapText="1"/>
    </xf>
    <xf numFmtId="0" fontId="20" fillId="0" borderId="0" xfId="0" applyFont="1" applyAlignment="1">
      <alignment horizontal="center" vertical="center" wrapText="1"/>
    </xf>
    <xf numFmtId="0" fontId="20" fillId="0" borderId="4" xfId="0" applyFont="1" applyBorder="1" applyAlignment="1">
      <alignment vertical="center" wrapText="1"/>
    </xf>
    <xf numFmtId="0" fontId="0" fillId="0" borderId="9" xfId="0" applyBorder="1" applyAlignment="1">
      <alignment vertical="center" wrapText="1"/>
    </xf>
    <xf numFmtId="0" fontId="0" fillId="0" borderId="5" xfId="0" applyBorder="1" applyAlignment="1">
      <alignment vertical="center" wrapText="1"/>
    </xf>
    <xf numFmtId="0" fontId="20" fillId="0" borderId="2" xfId="0" applyFont="1" applyBorder="1" applyAlignment="1">
      <alignment horizontal="justify" vertical="center" wrapText="1"/>
    </xf>
    <xf numFmtId="0" fontId="20" fillId="0" borderId="2" xfId="0" applyFont="1" applyBorder="1" applyAlignment="1">
      <alignment vertical="center" wrapText="1"/>
    </xf>
    <xf numFmtId="0" fontId="27" fillId="0" borderId="2" xfId="0" applyFont="1" applyBorder="1" applyAlignment="1">
      <alignment horizontal="justify" vertical="center" wrapText="1"/>
    </xf>
    <xf numFmtId="0" fontId="32" fillId="0" borderId="2" xfId="0" applyFont="1" applyBorder="1" applyAlignment="1">
      <alignment horizontal="justify" vertical="center" wrapText="1"/>
    </xf>
    <xf numFmtId="0" fontId="30" fillId="0" borderId="2" xfId="0" applyFont="1" applyBorder="1" applyAlignment="1">
      <alignment vertical="center" wrapText="1"/>
    </xf>
    <xf numFmtId="0" fontId="0" fillId="0" borderId="2" xfId="0" applyBorder="1" applyAlignment="1">
      <alignment vertical="center" wrapText="1"/>
    </xf>
    <xf numFmtId="0" fontId="23" fillId="0" borderId="0" xfId="0" applyFont="1" applyAlignment="1">
      <alignment horizontal="left" vertical="center"/>
    </xf>
    <xf numFmtId="0" fontId="0" fillId="0" borderId="0" xfId="0" applyAlignment="1">
      <alignment horizontal="left"/>
    </xf>
    <xf numFmtId="0" fontId="18" fillId="0" borderId="0" xfId="0" applyFont="1" applyBorder="1" applyAlignment="1">
      <alignment horizontal="justify" vertical="center"/>
    </xf>
    <xf numFmtId="0" fontId="0" fillId="0" borderId="0" xfId="0" applyBorder="1" applyAlignment="1"/>
    <xf numFmtId="0" fontId="26" fillId="0" borderId="0" xfId="0" applyFont="1" applyAlignment="1">
      <alignment horizontal="justify" vertical="center"/>
    </xf>
    <xf numFmtId="0" fontId="20" fillId="0" borderId="0" xfId="0" applyFont="1" applyAlignment="1">
      <alignment horizontal="justify" vertical="center"/>
    </xf>
    <xf numFmtId="0" fontId="26" fillId="0" borderId="2" xfId="0" applyFont="1" applyBorder="1" applyAlignment="1">
      <alignment vertical="center" wrapText="1"/>
    </xf>
    <xf numFmtId="0" fontId="41" fillId="0" borderId="2" xfId="0" applyFont="1" applyBorder="1" applyAlignment="1">
      <alignment horizontal="justify" vertical="center" wrapText="1"/>
    </xf>
    <xf numFmtId="0" fontId="20" fillId="0" borderId="3" xfId="0" applyFont="1" applyBorder="1" applyAlignment="1">
      <alignment horizontal="center" vertical="center" textRotation="180" wrapText="1"/>
    </xf>
    <xf numFmtId="0" fontId="0" fillId="0" borderId="8" xfId="0" applyBorder="1" applyAlignment="1">
      <alignment horizontal="center" textRotation="180" wrapText="1"/>
    </xf>
    <xf numFmtId="0" fontId="44" fillId="0" borderId="2" xfId="0" applyFont="1" applyBorder="1" applyAlignment="1">
      <alignment horizontal="justify" vertical="center" wrapText="1"/>
    </xf>
    <xf numFmtId="0" fontId="32" fillId="0" borderId="2" xfId="0" applyFont="1" applyBorder="1" applyAlignment="1">
      <alignment horizontal="center" vertical="center" textRotation="180" wrapText="1"/>
    </xf>
    <xf numFmtId="0" fontId="32" fillId="0" borderId="4" xfId="0" applyFont="1" applyBorder="1" applyAlignment="1">
      <alignment horizontal="center" vertical="center" textRotation="180" wrapText="1"/>
    </xf>
    <xf numFmtId="0" fontId="32" fillId="0" borderId="3" xfId="0" applyFont="1" applyBorder="1" applyAlignment="1">
      <alignment horizontal="justify" vertical="center" wrapText="1"/>
    </xf>
    <xf numFmtId="0" fontId="42" fillId="0" borderId="8" xfId="0" applyFont="1" applyBorder="1" applyAlignment="1">
      <alignment wrapText="1"/>
    </xf>
    <xf numFmtId="0" fontId="42" fillId="0" borderId="15" xfId="0" applyFont="1" applyBorder="1" applyAlignment="1">
      <alignment wrapText="1"/>
    </xf>
    <xf numFmtId="0" fontId="32" fillId="0" borderId="2" xfId="0" applyFont="1" applyBorder="1" applyAlignment="1">
      <alignment vertical="center" wrapText="1"/>
    </xf>
    <xf numFmtId="0" fontId="18"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horizontal="justify" vertical="center" wrapText="1"/>
    </xf>
    <xf numFmtId="0" fontId="0" fillId="0" borderId="0" xfId="0" applyBorder="1" applyAlignment="1">
      <alignment wrapText="1"/>
    </xf>
    <xf numFmtId="0" fontId="23" fillId="0" borderId="0" xfId="0" applyFont="1" applyBorder="1" applyAlignment="1">
      <alignment horizontal="left" vertical="center" wrapText="1"/>
    </xf>
    <xf numFmtId="0" fontId="18" fillId="0" borderId="0" xfId="0" applyFont="1" applyAlignment="1">
      <alignment horizontal="left" vertical="center" wrapText="1"/>
    </xf>
    <xf numFmtId="0" fontId="0" fillId="0" borderId="0" xfId="0" applyAlignment="1">
      <alignment horizontal="left" wrapText="1"/>
    </xf>
    <xf numFmtId="0" fontId="18" fillId="0" borderId="0" xfId="0" applyFont="1" applyAlignment="1">
      <alignment vertical="center" wrapText="1"/>
    </xf>
    <xf numFmtId="0" fontId="0" fillId="0" borderId="0" xfId="0" applyAlignment="1">
      <alignment wrapText="1"/>
    </xf>
    <xf numFmtId="0" fontId="18" fillId="0" borderId="0" xfId="0" applyFont="1" applyAlignment="1">
      <alignment horizontal="justify" vertical="center"/>
    </xf>
    <xf numFmtId="0" fontId="18" fillId="0" borderId="0" xfId="0" applyFont="1" applyAlignment="1">
      <alignment horizontal="center" vertical="center" wrapText="1"/>
    </xf>
    <xf numFmtId="0" fontId="0" fillId="0" borderId="0" xfId="0" applyAlignment="1">
      <alignment horizontal="center" wrapText="1"/>
    </xf>
    <xf numFmtId="0" fontId="18" fillId="0" borderId="0" xfId="0" applyFont="1" applyBorder="1" applyAlignment="1">
      <alignment horizontal="center" vertical="center" wrapText="1"/>
    </xf>
    <xf numFmtId="0" fontId="0" fillId="0" borderId="0" xfId="0" applyBorder="1" applyAlignment="1">
      <alignment horizontal="center" wrapText="1"/>
    </xf>
    <xf numFmtId="0" fontId="23" fillId="0" borderId="0" xfId="0" applyFont="1" applyAlignment="1">
      <alignment horizontal="justify" vertical="center" wrapText="1"/>
    </xf>
    <xf numFmtId="0" fontId="23" fillId="0" borderId="0" xfId="0" applyFont="1" applyAlignment="1">
      <alignment horizontal="center" vertical="center" wrapText="1"/>
    </xf>
    <xf numFmtId="0" fontId="23" fillId="0" borderId="0" xfId="0" applyFont="1" applyBorder="1" applyAlignment="1">
      <alignment horizontal="center" vertical="center" wrapText="1"/>
    </xf>
    <xf numFmtId="0" fontId="39" fillId="0" borderId="0" xfId="0" applyFont="1" applyAlignment="1">
      <alignment horizontal="left" vertical="center"/>
    </xf>
    <xf numFmtId="0" fontId="32" fillId="0" borderId="0" xfId="0" applyFont="1" applyAlignment="1">
      <alignment horizontal="left" vertical="center"/>
    </xf>
    <xf numFmtId="0" fontId="39" fillId="0" borderId="2" xfId="0" applyFont="1" applyBorder="1" applyAlignment="1">
      <alignment horizontal="left" vertical="center" wrapText="1"/>
    </xf>
    <xf numFmtId="0" fontId="26" fillId="0" borderId="0" xfId="0" applyFont="1" applyAlignment="1">
      <alignment horizontal="left" vertical="center" wrapText="1"/>
    </xf>
    <xf numFmtId="0" fontId="39" fillId="0" borderId="2" xfId="0" applyFont="1" applyBorder="1" applyAlignment="1">
      <alignment vertical="center" wrapText="1"/>
    </xf>
    <xf numFmtId="0" fontId="26" fillId="0" borderId="0" xfId="0" applyFont="1" applyBorder="1" applyAlignment="1">
      <alignment vertical="center" wrapText="1"/>
    </xf>
    <xf numFmtId="0" fontId="25" fillId="0" borderId="0" xfId="0" applyFont="1" applyBorder="1" applyAlignment="1">
      <alignment wrapText="1"/>
    </xf>
    <xf numFmtId="0" fontId="26" fillId="0" borderId="0" xfId="0" applyFont="1" applyAlignment="1">
      <alignment vertical="center" wrapText="1"/>
    </xf>
    <xf numFmtId="0" fontId="26" fillId="0" borderId="0" xfId="0" applyFont="1" applyAlignment="1">
      <alignment horizontal="justify" vertical="center" wrapText="1"/>
    </xf>
    <xf numFmtId="0" fontId="24" fillId="0" borderId="0" xfId="0" applyFont="1" applyAlignment="1">
      <alignment horizontal="justify" vertical="center" wrapText="1"/>
    </xf>
    <xf numFmtId="0" fontId="0" fillId="0" borderId="0" xfId="0" applyFont="1" applyAlignment="1">
      <alignment wrapText="1"/>
    </xf>
    <xf numFmtId="0" fontId="24" fillId="0" borderId="0" xfId="0" applyFont="1" applyAlignment="1">
      <alignment horizontal="center" vertical="center" wrapText="1"/>
    </xf>
    <xf numFmtId="0" fontId="39" fillId="0" borderId="0" xfId="0" applyFont="1" applyAlignment="1">
      <alignment horizontal="left" vertical="center" wrapText="1"/>
    </xf>
    <xf numFmtId="0" fontId="32" fillId="0" borderId="0" xfId="0" applyFont="1" applyAlignment="1">
      <alignment horizontal="left" vertical="center" wrapText="1"/>
    </xf>
    <xf numFmtId="0" fontId="26" fillId="0" borderId="4" xfId="0" applyFont="1" applyBorder="1" applyAlignment="1">
      <alignment horizontal="left" vertical="center" wrapText="1"/>
    </xf>
    <xf numFmtId="0" fontId="26" fillId="0" borderId="9" xfId="0" applyFont="1" applyBorder="1" applyAlignment="1">
      <alignment horizontal="left" vertical="center" wrapText="1"/>
    </xf>
    <xf numFmtId="0" fontId="26" fillId="0" borderId="5" xfId="0" applyFont="1" applyBorder="1" applyAlignment="1">
      <alignment horizontal="left" vertical="center" wrapText="1"/>
    </xf>
    <xf numFmtId="0" fontId="24" fillId="0" borderId="16" xfId="0" applyFont="1" applyBorder="1" applyAlignment="1">
      <alignment horizontal="left" vertical="center" wrapText="1"/>
    </xf>
    <xf numFmtId="0" fontId="24" fillId="0" borderId="2" xfId="0" applyFont="1" applyBorder="1" applyAlignment="1">
      <alignment horizontal="justify" vertical="center" wrapText="1"/>
    </xf>
    <xf numFmtId="0" fontId="24" fillId="0" borderId="0" xfId="0" applyFont="1" applyAlignment="1">
      <alignment vertical="center" wrapText="1"/>
    </xf>
    <xf numFmtId="0" fontId="50" fillId="0" borderId="0" xfId="0" applyFont="1" applyFill="1" applyAlignment="1">
      <alignment horizontal="justify" vertical="center" wrapText="1"/>
    </xf>
    <xf numFmtId="0" fontId="51" fillId="0" borderId="0" xfId="0" applyFont="1" applyFill="1" applyAlignment="1">
      <alignment wrapText="1"/>
    </xf>
    <xf numFmtId="0" fontId="8" fillId="2" borderId="0" xfId="0" applyNumberFormat="1" applyFont="1" applyFill="1" applyAlignment="1">
      <alignment wrapText="1"/>
    </xf>
    <xf numFmtId="0" fontId="10" fillId="2" borderId="2" xfId="0" applyNumberFormat="1" applyFont="1" applyFill="1" applyBorder="1" applyAlignment="1">
      <alignment horizontal="left" vertical="center" wrapText="1"/>
    </xf>
    <xf numFmtId="0" fontId="29" fillId="0" borderId="2" xfId="0" applyFont="1" applyBorder="1" applyAlignment="1">
      <alignment horizontal="justify" vertical="center" wrapText="1"/>
    </xf>
    <xf numFmtId="2" fontId="36" fillId="0" borderId="2" xfId="0" applyNumberFormat="1" applyFont="1" applyBorder="1" applyAlignment="1">
      <alignment vertical="center" wrapText="1"/>
    </xf>
    <xf numFmtId="0" fontId="34" fillId="0" borderId="0" xfId="0" applyFont="1" applyAlignment="1">
      <alignment vertical="center" wrapText="1"/>
    </xf>
    <xf numFmtId="0" fontId="35" fillId="0" borderId="0" xfId="0" applyFont="1" applyAlignment="1">
      <alignment wrapText="1"/>
    </xf>
    <xf numFmtId="0" fontId="22" fillId="0" borderId="0" xfId="0" applyFont="1"/>
    <xf numFmtId="0" fontId="45" fillId="0" borderId="0" xfId="0" applyFont="1" applyAlignment="1">
      <alignment wrapText="1"/>
    </xf>
    <xf numFmtId="0" fontId="22" fillId="0" borderId="2" xfId="0" applyFont="1" applyBorder="1"/>
    <xf numFmtId="0" fontId="22" fillId="0" borderId="2" xfId="0" applyFont="1" applyBorder="1" applyAlignment="1">
      <alignment horizontal="center"/>
    </xf>
    <xf numFmtId="0" fontId="22" fillId="0" borderId="1" xfId="0" applyFont="1" applyBorder="1" applyAlignment="1">
      <alignment horizontal="right"/>
    </xf>
    <xf numFmtId="0" fontId="46" fillId="0" borderId="1" xfId="0" applyFont="1" applyBorder="1" applyAlignment="1">
      <alignment horizontal="center"/>
    </xf>
    <xf numFmtId="0" fontId="29" fillId="0" borderId="10" xfId="0" applyFont="1" applyBorder="1" applyAlignment="1">
      <alignment horizontal="center" vertical="top" wrapText="1"/>
    </xf>
    <xf numFmtId="0" fontId="29" fillId="0" borderId="0" xfId="0" applyFont="1" applyAlignment="1">
      <alignment horizontal="center" vertical="top" wrapText="1"/>
    </xf>
    <xf numFmtId="0" fontId="20" fillId="0" borderId="1" xfId="0" applyFont="1" applyBorder="1" applyAlignment="1">
      <alignment vertical="top" wrapText="1"/>
    </xf>
    <xf numFmtId="0" fontId="20" fillId="0" borderId="1" xfId="0" applyFont="1" applyBorder="1" applyAlignment="1">
      <alignment vertical="top"/>
    </xf>
    <xf numFmtId="0" fontId="22" fillId="0" borderId="6" xfId="0" applyFont="1" applyBorder="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2" fillId="0" borderId="7" xfId="0" applyFont="1" applyBorder="1" applyAlignment="1">
      <alignment horizontal="center" wrapText="1"/>
    </xf>
    <xf numFmtId="0" fontId="22" fillId="0" borderId="1" xfId="0" applyFont="1" applyBorder="1" applyAlignment="1">
      <alignment horizontal="center" wrapText="1"/>
    </xf>
    <xf numFmtId="0" fontId="22" fillId="0" borderId="14" xfId="0" applyFont="1" applyBorder="1" applyAlignment="1">
      <alignment horizontal="center" wrapText="1"/>
    </xf>
    <xf numFmtId="0" fontId="22" fillId="0" borderId="4" xfId="0" applyFont="1" applyBorder="1" applyAlignment="1">
      <alignment horizontal="center" wrapText="1"/>
    </xf>
    <xf numFmtId="0" fontId="22" fillId="0" borderId="9" xfId="0" applyFont="1" applyBorder="1" applyAlignment="1">
      <alignment horizontal="center" wrapText="1"/>
    </xf>
    <xf numFmtId="0" fontId="22" fillId="0" borderId="5" xfId="0" applyFont="1" applyBorder="1" applyAlignment="1">
      <alignment horizontal="center" wrapText="1"/>
    </xf>
    <xf numFmtId="0" fontId="22" fillId="0" borderId="4"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5" xfId="0" applyFont="1" applyBorder="1" applyAlignment="1">
      <alignment horizontal="center" vertical="center" wrapText="1"/>
    </xf>
    <xf numFmtId="0" fontId="29" fillId="0" borderId="10" xfId="0" applyFont="1" applyBorder="1" applyAlignment="1">
      <alignment horizontal="center" wrapText="1"/>
    </xf>
    <xf numFmtId="0" fontId="22" fillId="0" borderId="0" xfId="0" applyFont="1" applyAlignment="1">
      <alignment horizontal="left"/>
    </xf>
    <xf numFmtId="0" fontId="22" fillId="0" borderId="10" xfId="0" applyFont="1" applyBorder="1" applyAlignment="1">
      <alignment horizontal="center"/>
    </xf>
    <xf numFmtId="0" fontId="20" fillId="0" borderId="2" xfId="0" applyFont="1" applyBorder="1" applyAlignment="1">
      <alignment horizontal="center" wrapText="1"/>
    </xf>
    <xf numFmtId="0" fontId="22" fillId="0" borderId="2" xfId="0" applyFont="1" applyBorder="1" applyAlignment="1">
      <alignment horizontal="center" wrapText="1"/>
    </xf>
    <xf numFmtId="0" fontId="22" fillId="0" borderId="0" xfId="0" applyFont="1" applyAlignment="1">
      <alignment horizontal="center" wrapText="1"/>
    </xf>
    <xf numFmtId="0" fontId="20" fillId="0" borderId="2" xfId="0" applyFont="1" applyBorder="1" applyAlignment="1">
      <alignment horizontal="center"/>
    </xf>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zoomScale="85" zoomScaleNormal="85" workbookViewId="0">
      <selection activeCell="W15" sqref="W15"/>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259" t="s">
        <v>478</v>
      </c>
      <c r="B1" s="260"/>
      <c r="C1" s="260"/>
      <c r="D1" s="26"/>
      <c r="E1" s="26"/>
      <c r="F1" s="26"/>
      <c r="G1" s="26"/>
      <c r="H1" s="261" t="s">
        <v>479</v>
      </c>
      <c r="I1" s="261"/>
      <c r="J1" s="261"/>
      <c r="K1" s="261"/>
      <c r="L1" s="261"/>
      <c r="M1" s="261"/>
      <c r="N1" s="261"/>
      <c r="O1" s="261"/>
      <c r="P1" s="261"/>
      <c r="Q1" s="261"/>
      <c r="R1" s="261"/>
    </row>
    <row r="2" spans="1:18">
      <c r="A2" s="260"/>
      <c r="B2" s="260"/>
      <c r="C2" s="260"/>
      <c r="D2" s="26"/>
      <c r="E2" s="26"/>
      <c r="F2" s="93"/>
      <c r="G2" s="93"/>
      <c r="H2" s="261"/>
      <c r="I2" s="261"/>
      <c r="J2" s="261"/>
      <c r="K2" s="261"/>
      <c r="L2" s="261"/>
      <c r="M2" s="261"/>
      <c r="N2" s="261"/>
      <c r="O2" s="261"/>
      <c r="P2" s="261"/>
      <c r="Q2" s="261"/>
      <c r="R2" s="261"/>
    </row>
    <row r="3" spans="1:18">
      <c r="A3" s="260"/>
      <c r="B3" s="260"/>
      <c r="C3" s="260"/>
      <c r="D3" s="26"/>
      <c r="E3" s="93"/>
      <c r="F3" s="93"/>
      <c r="G3" s="93"/>
      <c r="H3" s="261"/>
      <c r="I3" s="261"/>
      <c r="J3" s="261"/>
      <c r="K3" s="261"/>
      <c r="L3" s="261"/>
      <c r="M3" s="261"/>
      <c r="N3" s="261"/>
      <c r="O3" s="261"/>
      <c r="P3" s="261"/>
      <c r="Q3" s="261"/>
      <c r="R3" s="261"/>
    </row>
    <row r="4" spans="1:18" ht="122.25" customHeight="1">
      <c r="A4" s="260"/>
      <c r="B4" s="260"/>
      <c r="C4" s="260"/>
      <c r="D4" s="26"/>
      <c r="E4" s="93"/>
      <c r="F4" s="93"/>
      <c r="G4" s="93"/>
      <c r="H4" s="261"/>
      <c r="I4" s="261"/>
      <c r="J4" s="261"/>
      <c r="K4" s="261"/>
      <c r="L4" s="261"/>
      <c r="M4" s="261"/>
      <c r="N4" s="261"/>
      <c r="O4" s="261"/>
      <c r="P4" s="261"/>
      <c r="Q4" s="261"/>
      <c r="R4" s="261"/>
    </row>
    <row r="5" spans="1:18">
      <c r="A5" s="94"/>
      <c r="B5" s="94"/>
      <c r="C5" s="94"/>
      <c r="D5" s="26"/>
      <c r="E5" s="26"/>
      <c r="F5" s="26"/>
      <c r="G5" s="95"/>
      <c r="H5" s="95"/>
      <c r="I5" s="95"/>
      <c r="J5" s="95"/>
      <c r="K5" s="95"/>
      <c r="L5" s="96"/>
      <c r="M5" s="96"/>
      <c r="N5" s="93"/>
      <c r="O5" s="93"/>
      <c r="P5" s="93"/>
      <c r="Q5" s="93"/>
      <c r="R5" s="93"/>
    </row>
    <row r="6" spans="1:18" ht="44.25" customHeight="1">
      <c r="A6" s="262" t="s">
        <v>480</v>
      </c>
      <c r="B6" s="262"/>
      <c r="C6" s="262"/>
      <c r="D6" s="262"/>
      <c r="E6" s="262"/>
      <c r="F6" s="262"/>
      <c r="G6" s="262"/>
      <c r="H6" s="262"/>
      <c r="I6" s="262"/>
      <c r="J6" s="262"/>
      <c r="K6" s="262"/>
      <c r="L6" s="262"/>
      <c r="M6" s="262"/>
      <c r="N6" s="262"/>
      <c r="O6" s="262"/>
      <c r="P6" s="262"/>
      <c r="Q6" s="262"/>
      <c r="R6" s="262"/>
    </row>
    <row r="7" spans="1:18">
      <c r="A7" s="263" t="s">
        <v>481</v>
      </c>
      <c r="B7" s="264"/>
      <c r="C7" s="264"/>
      <c r="D7" s="264"/>
      <c r="E7" s="265" t="s">
        <v>482</v>
      </c>
      <c r="F7" s="266"/>
      <c r="G7" s="267"/>
      <c r="H7" s="268" t="s">
        <v>483</v>
      </c>
      <c r="I7" s="269"/>
      <c r="J7" s="269"/>
      <c r="K7" s="269"/>
      <c r="L7" s="269"/>
      <c r="M7" s="269"/>
      <c r="N7" s="269"/>
      <c r="O7" s="269"/>
      <c r="P7" s="270"/>
      <c r="Q7" s="271"/>
      <c r="R7" s="271"/>
    </row>
    <row r="8" spans="1:18">
      <c r="A8" s="97"/>
      <c r="B8" s="97"/>
      <c r="C8" s="97"/>
      <c r="D8" s="97"/>
      <c r="E8" s="98"/>
      <c r="F8" s="98"/>
      <c r="G8" s="98"/>
      <c r="H8" s="98"/>
      <c r="I8" s="98"/>
      <c r="J8" s="98"/>
      <c r="K8" s="98"/>
      <c r="L8" s="98"/>
      <c r="M8" s="98"/>
      <c r="N8" s="98"/>
      <c r="O8" s="98"/>
      <c r="P8" s="98"/>
      <c r="Q8" s="98"/>
      <c r="R8" s="98"/>
    </row>
    <row r="9" spans="1:18">
      <c r="A9" s="97"/>
      <c r="B9" s="97"/>
      <c r="C9" s="97"/>
      <c r="D9" s="97"/>
      <c r="E9" s="98"/>
      <c r="F9" s="98"/>
      <c r="G9" s="98"/>
      <c r="H9" s="98"/>
      <c r="I9" s="98"/>
      <c r="J9" s="98"/>
      <c r="K9" s="98"/>
      <c r="L9" s="98"/>
      <c r="M9" s="98"/>
      <c r="N9" s="98"/>
      <c r="O9" s="98"/>
      <c r="P9" s="98"/>
      <c r="Q9" s="98"/>
      <c r="R9" s="98"/>
    </row>
    <row r="10" spans="1:18">
      <c r="A10" s="281" t="s">
        <v>537</v>
      </c>
      <c r="B10" s="282"/>
      <c r="C10" s="103"/>
      <c r="D10" s="263" t="s">
        <v>484</v>
      </c>
      <c r="E10" s="274"/>
      <c r="F10" s="106"/>
      <c r="G10" s="285" t="s">
        <v>485</v>
      </c>
      <c r="H10" s="286"/>
      <c r="I10" s="286"/>
      <c r="J10" s="240" t="s">
        <v>482</v>
      </c>
      <c r="K10" s="285" t="s">
        <v>486</v>
      </c>
      <c r="L10" s="286"/>
      <c r="M10" s="287"/>
      <c r="N10" s="288"/>
      <c r="O10" s="289"/>
      <c r="P10" s="260" t="s">
        <v>487</v>
      </c>
      <c r="Q10" s="260"/>
      <c r="R10" s="260"/>
    </row>
    <row r="11" spans="1:18" ht="42" customHeight="1">
      <c r="A11" s="283"/>
      <c r="B11" s="284"/>
      <c r="C11" s="263" t="s">
        <v>488</v>
      </c>
      <c r="D11" s="264"/>
      <c r="E11" s="264"/>
      <c r="F11" s="264"/>
      <c r="G11" s="264"/>
      <c r="H11" s="264"/>
      <c r="I11" s="264"/>
      <c r="J11" s="264"/>
      <c r="K11" s="264"/>
      <c r="L11" s="264"/>
      <c r="M11" s="264"/>
      <c r="N11" s="264"/>
      <c r="O11" s="264"/>
      <c r="P11" s="264"/>
      <c r="Q11" s="264"/>
      <c r="R11" s="274"/>
    </row>
    <row r="12" spans="1:18">
      <c r="A12" s="99"/>
      <c r="B12" s="99"/>
      <c r="C12" s="97"/>
      <c r="D12" s="97"/>
      <c r="E12" s="97"/>
      <c r="F12" s="97"/>
      <c r="G12" s="97"/>
      <c r="H12" s="97"/>
      <c r="I12" s="97"/>
      <c r="J12" s="97"/>
      <c r="K12" s="97"/>
      <c r="L12" s="97"/>
      <c r="M12" s="97"/>
      <c r="N12" s="97"/>
      <c r="O12" s="97"/>
      <c r="P12" s="97"/>
      <c r="Q12" s="97"/>
      <c r="R12" s="104"/>
    </row>
    <row r="13" spans="1:18" ht="39.75" customHeight="1">
      <c r="A13" s="275" t="s">
        <v>526</v>
      </c>
      <c r="B13" s="276"/>
      <c r="C13" s="276"/>
      <c r="D13" s="276"/>
      <c r="E13" s="276"/>
      <c r="F13" s="276"/>
      <c r="G13" s="276"/>
      <c r="H13" s="276"/>
      <c r="I13" s="276"/>
      <c r="J13" s="276"/>
      <c r="K13" s="276"/>
      <c r="L13" s="276"/>
      <c r="M13" s="276"/>
      <c r="N13" s="276"/>
      <c r="O13" s="276"/>
      <c r="P13" s="276"/>
      <c r="Q13" s="276"/>
      <c r="R13" s="277"/>
    </row>
    <row r="14" spans="1:18">
      <c r="A14" s="103">
        <v>1</v>
      </c>
      <c r="B14" s="278" t="s">
        <v>489</v>
      </c>
      <c r="C14" s="279"/>
      <c r="D14" s="279"/>
      <c r="E14" s="279"/>
      <c r="F14" s="279"/>
      <c r="G14" s="279"/>
      <c r="H14" s="280"/>
      <c r="I14" s="107">
        <v>3</v>
      </c>
      <c r="J14" s="107">
        <v>9</v>
      </c>
      <c r="K14" s="107">
        <v>9</v>
      </c>
      <c r="L14" s="105">
        <v>4</v>
      </c>
      <c r="M14" s="290">
        <v>9</v>
      </c>
      <c r="N14" s="291"/>
      <c r="O14" s="290">
        <v>8</v>
      </c>
      <c r="P14" s="291"/>
      <c r="Q14" s="105">
        <v>1</v>
      </c>
      <c r="R14" s="110">
        <v>8</v>
      </c>
    </row>
    <row r="15" spans="1:18">
      <c r="A15" s="295">
        <v>2</v>
      </c>
      <c r="B15" s="298" t="s">
        <v>546</v>
      </c>
      <c r="C15" s="280"/>
      <c r="D15" s="280"/>
      <c r="E15" s="280"/>
      <c r="F15" s="280"/>
      <c r="G15" s="299"/>
      <c r="H15" s="272" t="s">
        <v>490</v>
      </c>
      <c r="I15" s="273"/>
      <c r="J15" s="273"/>
      <c r="K15" s="273"/>
      <c r="L15" s="108">
        <v>0</v>
      </c>
      <c r="M15" s="306">
        <v>7</v>
      </c>
      <c r="N15" s="307"/>
      <c r="O15" s="306">
        <v>3</v>
      </c>
      <c r="P15" s="307"/>
      <c r="Q15" s="108">
        <v>2</v>
      </c>
      <c r="R15" s="111">
        <v>3</v>
      </c>
    </row>
    <row r="16" spans="1:18">
      <c r="A16" s="296"/>
      <c r="B16" s="300"/>
      <c r="C16" s="301"/>
      <c r="D16" s="301"/>
      <c r="E16" s="301"/>
      <c r="F16" s="301"/>
      <c r="G16" s="302"/>
      <c r="H16" s="272" t="s">
        <v>491</v>
      </c>
      <c r="I16" s="273"/>
      <c r="J16" s="273"/>
      <c r="K16" s="273"/>
      <c r="L16" s="272"/>
      <c r="M16" s="273"/>
      <c r="N16" s="273"/>
      <c r="O16" s="273"/>
      <c r="P16" s="273"/>
      <c r="Q16" s="273"/>
      <c r="R16" s="308"/>
    </row>
    <row r="17" spans="1:18">
      <c r="A17" s="296"/>
      <c r="B17" s="300"/>
      <c r="C17" s="301"/>
      <c r="D17" s="301"/>
      <c r="E17" s="301"/>
      <c r="F17" s="301"/>
      <c r="G17" s="302"/>
      <c r="H17" s="272" t="s">
        <v>492</v>
      </c>
      <c r="I17" s="273"/>
      <c r="J17" s="273"/>
      <c r="K17" s="273"/>
      <c r="L17" s="306" t="s">
        <v>577</v>
      </c>
      <c r="M17" s="309"/>
      <c r="N17" s="309"/>
      <c r="O17" s="309"/>
      <c r="P17" s="309"/>
      <c r="Q17" s="309"/>
      <c r="R17" s="307"/>
    </row>
    <row r="18" spans="1:18">
      <c r="A18" s="296"/>
      <c r="B18" s="300"/>
      <c r="C18" s="301"/>
      <c r="D18" s="301"/>
      <c r="E18" s="301"/>
      <c r="F18" s="301"/>
      <c r="G18" s="302"/>
      <c r="H18" s="272" t="s">
        <v>493</v>
      </c>
      <c r="I18" s="273"/>
      <c r="J18" s="273"/>
      <c r="K18" s="273"/>
      <c r="L18" s="272"/>
      <c r="M18" s="273"/>
      <c r="N18" s="273"/>
      <c r="O18" s="273"/>
      <c r="P18" s="273"/>
      <c r="Q18" s="273"/>
      <c r="R18" s="308"/>
    </row>
    <row r="19" spans="1:18">
      <c r="A19" s="296"/>
      <c r="B19" s="303"/>
      <c r="C19" s="304"/>
      <c r="D19" s="304"/>
      <c r="E19" s="304"/>
      <c r="F19" s="304"/>
      <c r="G19" s="305"/>
      <c r="H19" s="272" t="s">
        <v>494</v>
      </c>
      <c r="I19" s="273"/>
      <c r="J19" s="273"/>
      <c r="K19" s="273"/>
      <c r="L19" s="292"/>
      <c r="M19" s="293"/>
      <c r="N19" s="293"/>
      <c r="O19" s="293"/>
      <c r="P19" s="293"/>
      <c r="Q19" s="293"/>
      <c r="R19" s="294"/>
    </row>
    <row r="20" spans="1:18">
      <c r="A20" s="296"/>
      <c r="B20" s="298" t="s">
        <v>581</v>
      </c>
      <c r="C20" s="280"/>
      <c r="D20" s="280"/>
      <c r="E20" s="280"/>
      <c r="F20" s="280"/>
      <c r="G20" s="299"/>
      <c r="H20" s="272" t="s">
        <v>490</v>
      </c>
      <c r="I20" s="273"/>
      <c r="J20" s="273"/>
      <c r="K20" s="273"/>
      <c r="L20" s="108">
        <v>0</v>
      </c>
      <c r="M20" s="306">
        <v>7</v>
      </c>
      <c r="N20" s="307"/>
      <c r="O20" s="306">
        <v>3</v>
      </c>
      <c r="P20" s="307"/>
      <c r="Q20" s="108">
        <v>2</v>
      </c>
      <c r="R20" s="111">
        <v>3</v>
      </c>
    </row>
    <row r="21" spans="1:18">
      <c r="A21" s="296"/>
      <c r="B21" s="300"/>
      <c r="C21" s="301"/>
      <c r="D21" s="301"/>
      <c r="E21" s="301"/>
      <c r="F21" s="301"/>
      <c r="G21" s="302"/>
      <c r="H21" s="272" t="s">
        <v>491</v>
      </c>
      <c r="I21" s="273"/>
      <c r="J21" s="273"/>
      <c r="K21" s="273"/>
      <c r="L21" s="272"/>
      <c r="M21" s="273"/>
      <c r="N21" s="273"/>
      <c r="O21" s="273"/>
      <c r="P21" s="273"/>
      <c r="Q21" s="273"/>
      <c r="R21" s="308"/>
    </row>
    <row r="22" spans="1:18">
      <c r="A22" s="296"/>
      <c r="B22" s="300"/>
      <c r="C22" s="301"/>
      <c r="D22" s="301"/>
      <c r="E22" s="301"/>
      <c r="F22" s="301"/>
      <c r="G22" s="302"/>
      <c r="H22" s="272" t="s">
        <v>492</v>
      </c>
      <c r="I22" s="273"/>
      <c r="J22" s="273"/>
      <c r="K22" s="273"/>
      <c r="L22" s="306" t="s">
        <v>577</v>
      </c>
      <c r="M22" s="309"/>
      <c r="N22" s="309"/>
      <c r="O22" s="309"/>
      <c r="P22" s="309"/>
      <c r="Q22" s="309"/>
      <c r="R22" s="307"/>
    </row>
    <row r="23" spans="1:18">
      <c r="A23" s="296"/>
      <c r="B23" s="300"/>
      <c r="C23" s="301"/>
      <c r="D23" s="301"/>
      <c r="E23" s="301"/>
      <c r="F23" s="301"/>
      <c r="G23" s="302"/>
      <c r="H23" s="272" t="s">
        <v>493</v>
      </c>
      <c r="I23" s="273"/>
      <c r="J23" s="273"/>
      <c r="K23" s="273"/>
      <c r="L23" s="272"/>
      <c r="M23" s="273"/>
      <c r="N23" s="273"/>
      <c r="O23" s="273"/>
      <c r="P23" s="273"/>
      <c r="Q23" s="273"/>
      <c r="R23" s="308"/>
    </row>
    <row r="24" spans="1:18">
      <c r="A24" s="297"/>
      <c r="B24" s="300"/>
      <c r="C24" s="301"/>
      <c r="D24" s="301"/>
      <c r="E24" s="301"/>
      <c r="F24" s="301"/>
      <c r="G24" s="302"/>
      <c r="H24" s="272" t="s">
        <v>494</v>
      </c>
      <c r="I24" s="273"/>
      <c r="J24" s="273"/>
      <c r="K24" s="273"/>
      <c r="L24" s="292"/>
      <c r="M24" s="293"/>
      <c r="N24" s="293"/>
      <c r="O24" s="293"/>
      <c r="P24" s="293"/>
      <c r="Q24" s="293"/>
      <c r="R24" s="294"/>
    </row>
    <row r="25" spans="1:18" ht="49.5" customHeight="1">
      <c r="A25" s="103">
        <v>3</v>
      </c>
      <c r="B25" s="310" t="s">
        <v>544</v>
      </c>
      <c r="C25" s="311"/>
      <c r="D25" s="311"/>
      <c r="E25" s="311"/>
      <c r="F25" s="311"/>
      <c r="G25" s="311"/>
      <c r="H25" s="311"/>
      <c r="I25" s="311"/>
      <c r="J25" s="311"/>
      <c r="K25" s="311"/>
      <c r="L25" s="311"/>
      <c r="M25" s="311"/>
      <c r="N25" s="311"/>
      <c r="O25" s="311"/>
      <c r="P25" s="311"/>
      <c r="Q25" s="311"/>
      <c r="R25" s="312"/>
    </row>
    <row r="26" spans="1:18" ht="48" customHeight="1">
      <c r="A26" s="103">
        <v>4</v>
      </c>
      <c r="B26" s="313" t="s">
        <v>499</v>
      </c>
      <c r="C26" s="314"/>
      <c r="D26" s="314"/>
      <c r="E26" s="314"/>
      <c r="F26" s="314"/>
      <c r="G26" s="314"/>
      <c r="H26" s="314"/>
      <c r="I26" s="314"/>
      <c r="J26" s="314"/>
      <c r="K26" s="314"/>
      <c r="L26" s="314"/>
      <c r="M26" s="314"/>
      <c r="N26" s="314"/>
      <c r="O26" s="314"/>
      <c r="P26" s="314"/>
      <c r="Q26" s="314"/>
      <c r="R26" s="315"/>
    </row>
  </sheetData>
  <mergeCells count="45">
    <mergeCell ref="B25:R25"/>
    <mergeCell ref="B26:R26"/>
    <mergeCell ref="H21:K21"/>
    <mergeCell ref="L21:R21"/>
    <mergeCell ref="H22:K22"/>
    <mergeCell ref="L22:R22"/>
    <mergeCell ref="H23:K23"/>
    <mergeCell ref="L23:R23"/>
    <mergeCell ref="B20:G24"/>
    <mergeCell ref="H20:K20"/>
    <mergeCell ref="L19:R19"/>
    <mergeCell ref="A15:A24"/>
    <mergeCell ref="B15:G19"/>
    <mergeCell ref="H15:K15"/>
    <mergeCell ref="M15:N15"/>
    <mergeCell ref="O15:P15"/>
    <mergeCell ref="H16:K16"/>
    <mergeCell ref="L16:R16"/>
    <mergeCell ref="M20:N20"/>
    <mergeCell ref="O20:P20"/>
    <mergeCell ref="H24:K24"/>
    <mergeCell ref="L24:R24"/>
    <mergeCell ref="L17:R17"/>
    <mergeCell ref="H18:K18"/>
    <mergeCell ref="L18:R18"/>
    <mergeCell ref="H19:K19"/>
    <mergeCell ref="H17:K17"/>
    <mergeCell ref="P10:R10"/>
    <mergeCell ref="C11:R11"/>
    <mergeCell ref="A13:R13"/>
    <mergeCell ref="B14:H14"/>
    <mergeCell ref="A10:B11"/>
    <mergeCell ref="D10:E10"/>
    <mergeCell ref="G10:I10"/>
    <mergeCell ref="K10:M10"/>
    <mergeCell ref="N10:O10"/>
    <mergeCell ref="M14:N14"/>
    <mergeCell ref="O14:P14"/>
    <mergeCell ref="A1:C4"/>
    <mergeCell ref="H1:R4"/>
    <mergeCell ref="A6:R6"/>
    <mergeCell ref="A7:D7"/>
    <mergeCell ref="E7:G7"/>
    <mergeCell ref="H7:P7"/>
    <mergeCell ref="Q7:R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R15" sqref="R15"/>
    </sheetView>
  </sheetViews>
  <sheetFormatPr defaultRowHeight="11.25"/>
  <cols>
    <col min="1" max="2" width="9.140625" style="208"/>
    <col min="3" max="3" width="10.28515625" style="208" customWidth="1"/>
    <col min="4" max="4" width="9.140625" style="208"/>
    <col min="5" max="5" width="10.42578125" style="208" bestFit="1" customWidth="1"/>
    <col min="6" max="7" width="9.140625" style="208"/>
    <col min="8" max="8" width="8.28515625" style="208" customWidth="1"/>
    <col min="9" max="16384" width="9.140625" style="208"/>
  </cols>
  <sheetData>
    <row r="1" spans="1:11" ht="26.25" customHeight="1">
      <c r="A1" s="371" t="s">
        <v>277</v>
      </c>
      <c r="B1" s="371"/>
      <c r="C1" s="371"/>
      <c r="D1" s="371"/>
      <c r="E1" s="371"/>
      <c r="F1" s="371"/>
      <c r="G1" s="371"/>
      <c r="H1" s="371"/>
      <c r="I1" s="371"/>
      <c r="J1" s="371"/>
      <c r="K1" s="371"/>
    </row>
    <row r="2" spans="1:11" ht="6" customHeight="1">
      <c r="A2" s="221"/>
    </row>
    <row r="3" spans="1:11">
      <c r="A3" s="222" t="s">
        <v>278</v>
      </c>
    </row>
    <row r="4" spans="1:11" ht="78.75">
      <c r="A4" s="204" t="s">
        <v>279</v>
      </c>
      <c r="B4" s="204" t="s">
        <v>268</v>
      </c>
      <c r="C4" s="204" t="s">
        <v>387</v>
      </c>
      <c r="D4" s="204" t="s">
        <v>269</v>
      </c>
      <c r="E4" s="53" t="s">
        <v>535</v>
      </c>
      <c r="F4" s="204" t="s">
        <v>338</v>
      </c>
      <c r="G4" s="53" t="s">
        <v>223</v>
      </c>
      <c r="H4" s="53" t="s">
        <v>221</v>
      </c>
      <c r="I4" s="53" t="s">
        <v>270</v>
      </c>
      <c r="J4" s="53" t="s">
        <v>271</v>
      </c>
      <c r="K4" s="204" t="s">
        <v>272</v>
      </c>
    </row>
    <row r="5" spans="1:11" ht="21.75" customHeight="1">
      <c r="A5" s="162"/>
      <c r="B5" s="223"/>
      <c r="C5" s="183"/>
      <c r="D5" s="53"/>
      <c r="E5" s="159"/>
      <c r="F5" s="140"/>
      <c r="G5" s="153"/>
      <c r="H5" s="53"/>
      <c r="I5" s="149"/>
      <c r="J5" s="188"/>
      <c r="K5" s="204">
        <v>0</v>
      </c>
    </row>
    <row r="6" spans="1:11" ht="15.75" customHeight="1">
      <c r="A6" s="162"/>
      <c r="B6" s="223"/>
      <c r="C6" s="151"/>
      <c r="D6" s="53"/>
      <c r="E6" s="159"/>
      <c r="F6" s="151"/>
      <c r="G6" s="153"/>
      <c r="H6" s="53"/>
      <c r="I6" s="149"/>
      <c r="J6" s="188">
        <v>0</v>
      </c>
      <c r="K6" s="204">
        <v>0</v>
      </c>
    </row>
    <row r="7" spans="1:11">
      <c r="A7" s="348" t="s">
        <v>273</v>
      </c>
      <c r="B7" s="348"/>
      <c r="C7" s="348"/>
      <c r="D7" s="348"/>
      <c r="E7" s="348"/>
      <c r="F7" s="348"/>
      <c r="G7" s="348"/>
      <c r="H7" s="348"/>
      <c r="I7" s="348"/>
      <c r="J7" s="224">
        <f>SUM(J5:J6)</f>
        <v>0</v>
      </c>
      <c r="K7" s="190" t="s">
        <v>375</v>
      </c>
    </row>
    <row r="8" spans="1:11">
      <c r="A8" s="225"/>
    </row>
    <row r="9" spans="1:11">
      <c r="A9" s="225" t="s">
        <v>267</v>
      </c>
    </row>
    <row r="10" spans="1:11" ht="56.25">
      <c r="A10" s="204" t="s">
        <v>279</v>
      </c>
      <c r="B10" s="204" t="s">
        <v>388</v>
      </c>
      <c r="C10" s="204" t="s">
        <v>280</v>
      </c>
      <c r="D10" s="204" t="s">
        <v>285</v>
      </c>
      <c r="E10" s="204" t="s">
        <v>187</v>
      </c>
      <c r="F10" s="204" t="s">
        <v>386</v>
      </c>
      <c r="G10" s="204" t="s">
        <v>223</v>
      </c>
      <c r="H10" s="204" t="s">
        <v>274</v>
      </c>
      <c r="I10" s="204" t="s">
        <v>275</v>
      </c>
      <c r="J10" s="204" t="s">
        <v>389</v>
      </c>
      <c r="K10" s="53" t="s">
        <v>272</v>
      </c>
    </row>
    <row r="11" spans="1:11">
      <c r="A11" s="190" t="s">
        <v>375</v>
      </c>
      <c r="B11" s="190" t="s">
        <v>375</v>
      </c>
      <c r="C11" s="190" t="s">
        <v>375</v>
      </c>
      <c r="D11" s="190" t="s">
        <v>375</v>
      </c>
      <c r="E11" s="190" t="s">
        <v>375</v>
      </c>
      <c r="F11" s="190" t="s">
        <v>375</v>
      </c>
      <c r="G11" s="190" t="s">
        <v>375</v>
      </c>
      <c r="H11" s="190" t="s">
        <v>375</v>
      </c>
      <c r="I11" s="190" t="s">
        <v>375</v>
      </c>
      <c r="J11" s="190" t="s">
        <v>375</v>
      </c>
      <c r="K11" s="190" t="s">
        <v>375</v>
      </c>
    </row>
    <row r="12" spans="1:11">
      <c r="A12" s="190" t="s">
        <v>375</v>
      </c>
      <c r="B12" s="190" t="s">
        <v>375</v>
      </c>
      <c r="C12" s="190" t="s">
        <v>375</v>
      </c>
      <c r="D12" s="190" t="s">
        <v>375</v>
      </c>
      <c r="E12" s="190" t="s">
        <v>375</v>
      </c>
      <c r="F12" s="190" t="s">
        <v>375</v>
      </c>
      <c r="G12" s="190" t="s">
        <v>375</v>
      </c>
      <c r="H12" s="190" t="s">
        <v>375</v>
      </c>
      <c r="I12" s="190" t="s">
        <v>375</v>
      </c>
      <c r="J12" s="190" t="s">
        <v>375</v>
      </c>
      <c r="K12" s="190" t="s">
        <v>375</v>
      </c>
    </row>
    <row r="13" spans="1:11">
      <c r="A13" s="372" t="s">
        <v>276</v>
      </c>
      <c r="B13" s="372"/>
      <c r="C13" s="372"/>
      <c r="D13" s="372"/>
      <c r="E13" s="372"/>
      <c r="F13" s="372"/>
      <c r="G13" s="372"/>
      <c r="H13" s="372"/>
      <c r="I13" s="372"/>
      <c r="J13" s="190" t="s">
        <v>375</v>
      </c>
      <c r="K13" s="190" t="s">
        <v>375</v>
      </c>
    </row>
  </sheetData>
  <mergeCells count="3">
    <mergeCell ref="A1:K1"/>
    <mergeCell ref="A7:I7"/>
    <mergeCell ref="A13:I13"/>
  </mergeCell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7"/>
  <sheetViews>
    <sheetView topLeftCell="A3" workbookViewId="0">
      <selection activeCell="P14" sqref="P14:P15"/>
    </sheetView>
  </sheetViews>
  <sheetFormatPr defaultRowHeight="15"/>
  <cols>
    <col min="1" max="1" width="9.85546875" bestFit="1" customWidth="1"/>
    <col min="2" max="2" width="10.42578125" customWidth="1"/>
    <col min="5" max="5" width="11" bestFit="1" customWidth="1"/>
    <col min="6" max="6" width="11.7109375" customWidth="1"/>
  </cols>
  <sheetData>
    <row r="1" spans="1:7" ht="27.75" customHeight="1">
      <c r="A1" s="373" t="s">
        <v>287</v>
      </c>
      <c r="B1" s="374"/>
      <c r="C1" s="374"/>
      <c r="D1" s="374"/>
      <c r="E1" s="374"/>
      <c r="F1" s="374"/>
      <c r="G1" s="374"/>
    </row>
    <row r="2" spans="1:7">
      <c r="A2" s="375" t="s">
        <v>314</v>
      </c>
      <c r="B2" s="321"/>
      <c r="C2" s="321"/>
      <c r="D2" s="321"/>
      <c r="E2" s="321"/>
      <c r="F2" s="321"/>
      <c r="G2" s="321"/>
    </row>
    <row r="3" spans="1:7">
      <c r="A3" s="27"/>
      <c r="B3" s="10"/>
      <c r="C3" s="10"/>
      <c r="D3" s="10"/>
      <c r="E3" s="10"/>
      <c r="F3" s="10"/>
      <c r="G3" s="10"/>
    </row>
    <row r="4" spans="1:7" ht="63.75">
      <c r="A4" s="73" t="s">
        <v>281</v>
      </c>
      <c r="B4" s="73" t="s">
        <v>288</v>
      </c>
      <c r="C4" s="73" t="s">
        <v>391</v>
      </c>
      <c r="D4" s="73" t="s">
        <v>285</v>
      </c>
      <c r="E4" s="73" t="s">
        <v>392</v>
      </c>
      <c r="F4" s="73" t="s">
        <v>386</v>
      </c>
      <c r="G4" s="73" t="s">
        <v>334</v>
      </c>
    </row>
    <row r="5" spans="1:7" ht="51">
      <c r="A5" s="133">
        <v>43101</v>
      </c>
      <c r="B5" s="73" t="s">
        <v>502</v>
      </c>
      <c r="C5" s="67">
        <v>191.7</v>
      </c>
      <c r="D5" s="73" t="s">
        <v>503</v>
      </c>
      <c r="E5" s="73"/>
      <c r="F5" s="73" t="s">
        <v>603</v>
      </c>
      <c r="G5" s="235">
        <f>C5*2</f>
        <v>383.4</v>
      </c>
    </row>
    <row r="6" spans="1:7" ht="114.75">
      <c r="A6" s="133">
        <v>43678</v>
      </c>
      <c r="B6" s="73" t="s">
        <v>502</v>
      </c>
      <c r="C6" s="67">
        <v>191.7</v>
      </c>
      <c r="D6" s="73" t="s">
        <v>579</v>
      </c>
      <c r="E6" s="73">
        <v>24217721</v>
      </c>
      <c r="F6" s="204" t="s">
        <v>580</v>
      </c>
      <c r="G6" s="236">
        <f>C6*1</f>
        <v>191.7</v>
      </c>
    </row>
    <row r="7" spans="1:7">
      <c r="A7" s="338" t="s">
        <v>139</v>
      </c>
      <c r="B7" s="338"/>
      <c r="C7" s="338"/>
      <c r="D7" s="338"/>
      <c r="E7" s="338"/>
      <c r="F7" s="338"/>
      <c r="G7" s="236">
        <f>SUM(G5:G6)</f>
        <v>575.09999999999991</v>
      </c>
    </row>
  </sheetData>
  <mergeCells count="3">
    <mergeCell ref="A1:G1"/>
    <mergeCell ref="A2:G2"/>
    <mergeCell ref="A7:F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M17" sqref="M17"/>
    </sheetView>
  </sheetViews>
  <sheetFormatPr defaultRowHeight="15"/>
  <sheetData>
    <row r="1" spans="1:11" ht="27.75" customHeight="1">
      <c r="A1" s="376" t="s">
        <v>289</v>
      </c>
      <c r="B1" s="376"/>
      <c r="C1" s="376"/>
      <c r="D1" s="376"/>
      <c r="E1" s="376"/>
      <c r="F1" s="376"/>
      <c r="G1" s="376"/>
      <c r="H1" s="376"/>
      <c r="I1" s="376"/>
      <c r="J1" s="376"/>
      <c r="K1" s="376"/>
    </row>
    <row r="2" spans="1:11">
      <c r="A2" s="12"/>
      <c r="B2" s="10"/>
      <c r="C2" s="10"/>
      <c r="D2" s="10"/>
      <c r="E2" s="10"/>
      <c r="F2" s="10"/>
      <c r="G2" s="10"/>
      <c r="H2" s="10"/>
      <c r="I2" s="10"/>
      <c r="J2" s="10"/>
      <c r="K2" s="10"/>
    </row>
    <row r="3" spans="1:11" ht="89.25">
      <c r="A3" s="73" t="s">
        <v>281</v>
      </c>
      <c r="B3" s="73" t="s">
        <v>288</v>
      </c>
      <c r="C3" s="73" t="s">
        <v>393</v>
      </c>
      <c r="D3" s="73" t="s">
        <v>285</v>
      </c>
      <c r="E3" s="73" t="s">
        <v>328</v>
      </c>
      <c r="F3" s="73" t="s">
        <v>286</v>
      </c>
      <c r="G3" s="112" t="s">
        <v>223</v>
      </c>
      <c r="H3" s="112" t="s">
        <v>221</v>
      </c>
      <c r="I3" s="112" t="s">
        <v>270</v>
      </c>
      <c r="J3" s="112" t="s">
        <v>271</v>
      </c>
      <c r="K3" s="73" t="s">
        <v>272</v>
      </c>
    </row>
    <row r="4" spans="1:11">
      <c r="A4" s="116" t="s">
        <v>375</v>
      </c>
      <c r="B4" s="116" t="s">
        <v>375</v>
      </c>
      <c r="C4" s="116" t="s">
        <v>375</v>
      </c>
      <c r="D4" s="116" t="s">
        <v>375</v>
      </c>
      <c r="E4" s="116" t="s">
        <v>375</v>
      </c>
      <c r="F4" s="116" t="s">
        <v>375</v>
      </c>
      <c r="G4" s="116" t="s">
        <v>375</v>
      </c>
      <c r="H4" s="116" t="s">
        <v>375</v>
      </c>
      <c r="I4" s="116" t="s">
        <v>375</v>
      </c>
      <c r="J4" s="116" t="s">
        <v>375</v>
      </c>
      <c r="K4" s="116" t="s">
        <v>375</v>
      </c>
    </row>
    <row r="5" spans="1:11">
      <c r="A5" s="116" t="s">
        <v>375</v>
      </c>
      <c r="B5" s="116" t="s">
        <v>375</v>
      </c>
      <c r="C5" s="116" t="s">
        <v>375</v>
      </c>
      <c r="D5" s="116" t="s">
        <v>375</v>
      </c>
      <c r="E5" s="116" t="s">
        <v>375</v>
      </c>
      <c r="F5" s="116" t="s">
        <v>375</v>
      </c>
      <c r="G5" s="116" t="s">
        <v>375</v>
      </c>
      <c r="H5" s="116" t="s">
        <v>375</v>
      </c>
      <c r="I5" s="116" t="s">
        <v>375</v>
      </c>
      <c r="J5" s="116" t="s">
        <v>375</v>
      </c>
      <c r="K5" s="116" t="s">
        <v>375</v>
      </c>
    </row>
    <row r="6" spans="1:11">
      <c r="A6" s="116" t="s">
        <v>375</v>
      </c>
      <c r="B6" s="116" t="s">
        <v>375</v>
      </c>
      <c r="C6" s="116" t="s">
        <v>375</v>
      </c>
      <c r="D6" s="116" t="s">
        <v>375</v>
      </c>
      <c r="E6" s="116" t="s">
        <v>375</v>
      </c>
      <c r="F6" s="116" t="s">
        <v>375</v>
      </c>
      <c r="G6" s="116" t="s">
        <v>375</v>
      </c>
      <c r="H6" s="116" t="s">
        <v>375</v>
      </c>
      <c r="I6" s="116" t="s">
        <v>375</v>
      </c>
      <c r="J6" s="116" t="s">
        <v>375</v>
      </c>
      <c r="K6" s="116" t="s">
        <v>375</v>
      </c>
    </row>
    <row r="7" spans="1:11">
      <c r="A7" s="116" t="s">
        <v>375</v>
      </c>
      <c r="B7" s="116" t="s">
        <v>375</v>
      </c>
      <c r="C7" s="116" t="s">
        <v>375</v>
      </c>
      <c r="D7" s="116" t="s">
        <v>375</v>
      </c>
      <c r="E7" s="116" t="s">
        <v>375</v>
      </c>
      <c r="F7" s="116" t="s">
        <v>375</v>
      </c>
      <c r="G7" s="116" t="s">
        <v>375</v>
      </c>
      <c r="H7" s="116" t="s">
        <v>375</v>
      </c>
      <c r="I7" s="116" t="s">
        <v>375</v>
      </c>
      <c r="J7" s="116" t="s">
        <v>375</v>
      </c>
      <c r="K7" s="116" t="s">
        <v>375</v>
      </c>
    </row>
    <row r="8" spans="1:11">
      <c r="A8" s="327" t="s">
        <v>273</v>
      </c>
      <c r="B8" s="331"/>
      <c r="C8" s="331"/>
      <c r="D8" s="331"/>
      <c r="E8" s="331"/>
      <c r="F8" s="331"/>
      <c r="G8" s="331"/>
      <c r="H8" s="331"/>
      <c r="I8" s="331"/>
      <c r="J8" s="116" t="s">
        <v>375</v>
      </c>
      <c r="K8" s="116" t="s">
        <v>375</v>
      </c>
    </row>
    <row r="9" spans="1:11">
      <c r="A9" s="27"/>
      <c r="B9" s="10"/>
      <c r="C9" s="10"/>
      <c r="D9" s="10"/>
      <c r="E9" s="10"/>
      <c r="F9" s="10"/>
      <c r="G9" s="10"/>
      <c r="H9" s="10"/>
      <c r="I9" s="10"/>
      <c r="J9" s="10"/>
      <c r="K9" s="10"/>
    </row>
    <row r="10" spans="1:11" ht="29.25" customHeight="1">
      <c r="A10" s="373" t="s">
        <v>290</v>
      </c>
      <c r="B10" s="373"/>
      <c r="C10" s="373"/>
      <c r="D10" s="373"/>
      <c r="E10" s="373"/>
      <c r="F10" s="373"/>
      <c r="G10" s="373"/>
      <c r="H10" s="373"/>
      <c r="I10" s="373"/>
      <c r="J10" s="373"/>
      <c r="K10" s="373"/>
    </row>
    <row r="11" spans="1:11" ht="89.25">
      <c r="A11" s="73" t="s">
        <v>281</v>
      </c>
      <c r="B11" s="73" t="s">
        <v>288</v>
      </c>
      <c r="C11" s="73" t="s">
        <v>393</v>
      </c>
      <c r="D11" s="73" t="s">
        <v>285</v>
      </c>
      <c r="E11" s="73" t="s">
        <v>328</v>
      </c>
      <c r="F11" s="73" t="s">
        <v>390</v>
      </c>
      <c r="G11" s="112" t="s">
        <v>223</v>
      </c>
      <c r="H11" s="112" t="s">
        <v>221</v>
      </c>
      <c r="I11" s="112" t="s">
        <v>270</v>
      </c>
      <c r="J11" s="112" t="s">
        <v>271</v>
      </c>
      <c r="K11" s="73" t="s">
        <v>272</v>
      </c>
    </row>
    <row r="12" spans="1:11">
      <c r="A12" s="116" t="s">
        <v>375</v>
      </c>
      <c r="B12" s="116" t="s">
        <v>375</v>
      </c>
      <c r="C12" s="116" t="s">
        <v>375</v>
      </c>
      <c r="D12" s="116" t="s">
        <v>375</v>
      </c>
      <c r="E12" s="116" t="s">
        <v>375</v>
      </c>
      <c r="F12" s="116" t="s">
        <v>375</v>
      </c>
      <c r="G12" s="116" t="s">
        <v>375</v>
      </c>
      <c r="H12" s="116" t="s">
        <v>375</v>
      </c>
      <c r="I12" s="116" t="s">
        <v>375</v>
      </c>
      <c r="J12" s="116" t="s">
        <v>375</v>
      </c>
      <c r="K12" s="116" t="s">
        <v>375</v>
      </c>
    </row>
    <row r="13" spans="1:11">
      <c r="A13" s="116" t="s">
        <v>375</v>
      </c>
      <c r="B13" s="116" t="s">
        <v>375</v>
      </c>
      <c r="C13" s="116" t="s">
        <v>375</v>
      </c>
      <c r="D13" s="116" t="s">
        <v>375</v>
      </c>
      <c r="E13" s="116" t="s">
        <v>375</v>
      </c>
      <c r="F13" s="116" t="s">
        <v>375</v>
      </c>
      <c r="G13" s="116" t="s">
        <v>375</v>
      </c>
      <c r="H13" s="116" t="s">
        <v>375</v>
      </c>
      <c r="I13" s="116" t="s">
        <v>375</v>
      </c>
      <c r="J13" s="116" t="s">
        <v>375</v>
      </c>
      <c r="K13" s="116" t="s">
        <v>375</v>
      </c>
    </row>
    <row r="14" spans="1:11">
      <c r="A14" s="116" t="s">
        <v>375</v>
      </c>
      <c r="B14" s="116" t="s">
        <v>375</v>
      </c>
      <c r="C14" s="116" t="s">
        <v>375</v>
      </c>
      <c r="D14" s="116" t="s">
        <v>375</v>
      </c>
      <c r="E14" s="116" t="s">
        <v>375</v>
      </c>
      <c r="F14" s="116" t="s">
        <v>375</v>
      </c>
      <c r="G14" s="116" t="s">
        <v>375</v>
      </c>
      <c r="H14" s="116" t="s">
        <v>375</v>
      </c>
      <c r="I14" s="116" t="s">
        <v>375</v>
      </c>
      <c r="J14" s="116" t="s">
        <v>375</v>
      </c>
      <c r="K14" s="116" t="s">
        <v>375</v>
      </c>
    </row>
    <row r="15" spans="1:11">
      <c r="A15" s="327" t="s">
        <v>273</v>
      </c>
      <c r="B15" s="331"/>
      <c r="C15" s="331"/>
      <c r="D15" s="331"/>
      <c r="E15" s="331"/>
      <c r="F15" s="331"/>
      <c r="G15" s="331"/>
      <c r="H15" s="331"/>
      <c r="I15" s="331"/>
      <c r="J15" s="116" t="s">
        <v>375</v>
      </c>
      <c r="K15" s="116" t="s">
        <v>375</v>
      </c>
    </row>
  </sheetData>
  <mergeCells count="4">
    <mergeCell ref="A8:I8"/>
    <mergeCell ref="A15:I15"/>
    <mergeCell ref="A1:K1"/>
    <mergeCell ref="A10:K10"/>
  </mergeCells>
  <pageMargins left="0.7" right="0.7" top="0.75" bottom="0.75" header="0.3" footer="0.3"/>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zoomScale="90" zoomScaleNormal="90" workbookViewId="0">
      <selection activeCell="F8" sqref="F8"/>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377" t="s">
        <v>291</v>
      </c>
      <c r="B1" s="378"/>
      <c r="C1" s="378"/>
    </row>
    <row r="2" spans="1:6" ht="15.75" customHeight="1">
      <c r="A2" s="379" t="s">
        <v>292</v>
      </c>
      <c r="B2" s="378"/>
      <c r="C2" s="378"/>
    </row>
    <row r="3" spans="1:6" ht="17.25" customHeight="1">
      <c r="A3" s="379" t="s">
        <v>199</v>
      </c>
      <c r="B3" s="378"/>
      <c r="C3" s="378"/>
    </row>
    <row r="4" spans="1:6">
      <c r="A4" s="20"/>
      <c r="B4" s="23"/>
      <c r="C4" s="23"/>
    </row>
    <row r="5" spans="1:6">
      <c r="A5" s="50" t="s">
        <v>293</v>
      </c>
      <c r="B5" s="55" t="s">
        <v>31</v>
      </c>
      <c r="C5" s="55" t="s">
        <v>201</v>
      </c>
    </row>
    <row r="6" spans="1:6" ht="28.5">
      <c r="A6" s="124" t="s">
        <v>468</v>
      </c>
      <c r="B6" s="55" t="s">
        <v>34</v>
      </c>
      <c r="C6" s="142">
        <f>C7+C8</f>
        <v>17498.990000000002</v>
      </c>
    </row>
    <row r="7" spans="1:6">
      <c r="A7" s="169" t="s">
        <v>294</v>
      </c>
      <c r="B7" s="55" t="s">
        <v>37</v>
      </c>
      <c r="C7" s="142">
        <f>'1.1.'!I11</f>
        <v>16229.070000000002</v>
      </c>
    </row>
    <row r="8" spans="1:6">
      <c r="A8" s="169" t="s">
        <v>295</v>
      </c>
      <c r="B8" s="55" t="s">
        <v>39</v>
      </c>
      <c r="C8" s="142">
        <f>'1.1.'!I29</f>
        <v>1269.9199999999998</v>
      </c>
    </row>
    <row r="9" spans="1:6" ht="28.5">
      <c r="A9" s="124" t="s">
        <v>469</v>
      </c>
      <c r="B9" s="55" t="s">
        <v>35</v>
      </c>
      <c r="C9" s="172">
        <f>C10+C11</f>
        <v>0</v>
      </c>
    </row>
    <row r="10" spans="1:6">
      <c r="A10" s="50" t="s">
        <v>294</v>
      </c>
      <c r="B10" s="55" t="s">
        <v>37</v>
      </c>
      <c r="C10" s="172">
        <f>'1.2'!I11</f>
        <v>0</v>
      </c>
    </row>
    <row r="11" spans="1:6">
      <c r="A11" s="50" t="s">
        <v>295</v>
      </c>
      <c r="B11" s="55" t="s">
        <v>39</v>
      </c>
      <c r="C11" s="172">
        <f>'1.2'!I25</f>
        <v>0</v>
      </c>
    </row>
    <row r="12" spans="1:6" ht="45">
      <c r="A12" s="50" t="s">
        <v>470</v>
      </c>
      <c r="B12" s="55" t="s">
        <v>41</v>
      </c>
      <c r="C12" s="171">
        <v>0</v>
      </c>
    </row>
    <row r="13" spans="1:6">
      <c r="A13" s="50" t="s">
        <v>294</v>
      </c>
      <c r="B13" s="55" t="s">
        <v>37</v>
      </c>
      <c r="C13" s="55" t="s">
        <v>375</v>
      </c>
    </row>
    <row r="14" spans="1:6">
      <c r="A14" s="50" t="s">
        <v>295</v>
      </c>
      <c r="B14" s="55" t="s">
        <v>39</v>
      </c>
      <c r="C14" s="55" t="s">
        <v>375</v>
      </c>
    </row>
    <row r="15" spans="1:6" ht="28.5">
      <c r="A15" s="124" t="s">
        <v>471</v>
      </c>
      <c r="B15" s="55" t="s">
        <v>43</v>
      </c>
      <c r="C15" s="171">
        <f>C16</f>
        <v>0</v>
      </c>
      <c r="D15" s="64"/>
      <c r="F15" s="64"/>
    </row>
    <row r="16" spans="1:6">
      <c r="A16" s="129" t="s">
        <v>294</v>
      </c>
      <c r="B16" s="55" t="s">
        <v>37</v>
      </c>
      <c r="C16" s="171">
        <f>'1.2'!H65</f>
        <v>0</v>
      </c>
    </row>
    <row r="17" spans="1:3">
      <c r="A17" s="129" t="s">
        <v>295</v>
      </c>
      <c r="B17" s="55" t="s">
        <v>39</v>
      </c>
      <c r="C17" s="55" t="s">
        <v>375</v>
      </c>
    </row>
    <row r="18" spans="1:3" ht="45">
      <c r="A18" s="50" t="s">
        <v>472</v>
      </c>
      <c r="B18" s="55" t="s">
        <v>237</v>
      </c>
      <c r="C18" s="171">
        <v>0</v>
      </c>
    </row>
    <row r="19" spans="1:3">
      <c r="A19" s="50" t="s">
        <v>294</v>
      </c>
      <c r="B19" s="55" t="s">
        <v>37</v>
      </c>
      <c r="C19" s="55" t="s">
        <v>375</v>
      </c>
    </row>
    <row r="20" spans="1:3">
      <c r="A20" s="50" t="s">
        <v>295</v>
      </c>
      <c r="B20" s="55" t="s">
        <v>39</v>
      </c>
      <c r="C20" s="55" t="s">
        <v>375</v>
      </c>
    </row>
    <row r="21" spans="1:3">
      <c r="A21" s="50" t="s">
        <v>296</v>
      </c>
      <c r="B21" s="125"/>
      <c r="C21" s="173">
        <f>C6+C9+C12+C15+C18</f>
        <v>17498.990000000002</v>
      </c>
    </row>
  </sheetData>
  <mergeCells count="3">
    <mergeCell ref="A1:C1"/>
    <mergeCell ref="A2:C2"/>
    <mergeCell ref="A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0"/>
  <sheetViews>
    <sheetView topLeftCell="A31" zoomScaleNormal="100" workbookViewId="0">
      <selection activeCell="R8" sqref="R8"/>
    </sheetView>
  </sheetViews>
  <sheetFormatPr defaultRowHeight="11.25"/>
  <cols>
    <col min="1" max="1" width="9.7109375" style="203" customWidth="1"/>
    <col min="2" max="2" width="14.140625" style="203" customWidth="1"/>
    <col min="3" max="3" width="11.140625" style="203" customWidth="1"/>
    <col min="4" max="4" width="25.28515625" style="203" customWidth="1"/>
    <col min="5" max="5" width="11.5703125" style="203" customWidth="1"/>
    <col min="6" max="6" width="25.85546875" style="203" customWidth="1"/>
    <col min="7" max="7" width="29.28515625" style="203" customWidth="1"/>
    <col min="8" max="8" width="5.42578125" style="203" customWidth="1"/>
    <col min="9" max="9" width="10.5703125" style="203" customWidth="1"/>
    <col min="10" max="10" width="0" style="210" hidden="1" customWidth="1"/>
    <col min="11" max="16384" width="9.140625" style="210"/>
  </cols>
  <sheetData>
    <row r="1" spans="1:10" ht="24.75" customHeight="1">
      <c r="A1" s="380" t="s">
        <v>297</v>
      </c>
      <c r="B1" s="381"/>
      <c r="C1" s="381"/>
      <c r="D1" s="381"/>
      <c r="E1" s="381"/>
      <c r="F1" s="381"/>
      <c r="G1" s="381"/>
      <c r="H1" s="381"/>
      <c r="I1" s="381"/>
      <c r="J1" s="209"/>
    </row>
    <row r="2" spans="1:10">
      <c r="A2" s="226" t="s">
        <v>319</v>
      </c>
      <c r="J2" s="209"/>
    </row>
    <row r="3" spans="1:10" ht="67.5" customHeight="1">
      <c r="A3" s="92" t="s">
        <v>330</v>
      </c>
      <c r="B3" s="92" t="s">
        <v>299</v>
      </c>
      <c r="C3" s="92" t="s">
        <v>331</v>
      </c>
      <c r="D3" s="92" t="s">
        <v>336</v>
      </c>
      <c r="E3" s="92" t="s">
        <v>337</v>
      </c>
      <c r="F3" s="92" t="s">
        <v>338</v>
      </c>
      <c r="G3" s="92" t="s">
        <v>333</v>
      </c>
      <c r="H3" s="53" t="s">
        <v>31</v>
      </c>
      <c r="I3" s="92" t="s">
        <v>334</v>
      </c>
      <c r="J3" s="209"/>
    </row>
    <row r="4" spans="1:10" s="203" customFormat="1" ht="36" customHeight="1">
      <c r="A4" s="153">
        <v>43712</v>
      </c>
      <c r="B4" s="53" t="s">
        <v>506</v>
      </c>
      <c r="C4" s="53">
        <v>699</v>
      </c>
      <c r="D4" s="53" t="s">
        <v>505</v>
      </c>
      <c r="E4" s="145"/>
      <c r="F4" s="53" t="s">
        <v>602</v>
      </c>
      <c r="G4" s="250" t="s">
        <v>566</v>
      </c>
      <c r="H4" s="135" t="s">
        <v>516</v>
      </c>
      <c r="I4" s="212">
        <v>1650.86</v>
      </c>
      <c r="J4" s="214"/>
    </row>
    <row r="5" spans="1:10" s="203" customFormat="1" ht="49.5" customHeight="1">
      <c r="A5" s="153">
        <v>43712</v>
      </c>
      <c r="B5" s="53" t="s">
        <v>506</v>
      </c>
      <c r="C5" s="53">
        <v>697</v>
      </c>
      <c r="D5" s="151" t="s">
        <v>547</v>
      </c>
      <c r="E5" s="160"/>
      <c r="F5" s="151" t="s">
        <v>601</v>
      </c>
      <c r="G5" s="250" t="s">
        <v>567</v>
      </c>
      <c r="H5" s="135" t="s">
        <v>516</v>
      </c>
      <c r="I5" s="117">
        <v>3389.05</v>
      </c>
      <c r="J5" s="213"/>
    </row>
    <row r="6" spans="1:10" s="203" customFormat="1" ht="40.5" customHeight="1">
      <c r="A6" s="153">
        <v>43712</v>
      </c>
      <c r="B6" s="53" t="s">
        <v>506</v>
      </c>
      <c r="C6" s="53">
        <v>697</v>
      </c>
      <c r="D6" s="53" t="s">
        <v>505</v>
      </c>
      <c r="E6" s="145"/>
      <c r="F6" s="53" t="s">
        <v>602</v>
      </c>
      <c r="G6" s="250" t="s">
        <v>567</v>
      </c>
      <c r="H6" s="135" t="s">
        <v>516</v>
      </c>
      <c r="I6" s="117">
        <v>1507.35</v>
      </c>
      <c r="J6" s="214"/>
    </row>
    <row r="7" spans="1:10" s="203" customFormat="1" ht="48" customHeight="1">
      <c r="A7" s="153">
        <v>43712</v>
      </c>
      <c r="B7" s="53" t="s">
        <v>506</v>
      </c>
      <c r="C7" s="253">
        <v>701</v>
      </c>
      <c r="D7" s="53" t="s">
        <v>505</v>
      </c>
      <c r="E7" s="145"/>
      <c r="F7" s="53" t="s">
        <v>602</v>
      </c>
      <c r="G7" s="156" t="s">
        <v>571</v>
      </c>
      <c r="H7" s="135" t="s">
        <v>516</v>
      </c>
      <c r="I7" s="212">
        <v>4906.8500000000004</v>
      </c>
      <c r="J7" s="214"/>
    </row>
    <row r="8" spans="1:10" s="203" customFormat="1" ht="36" customHeight="1">
      <c r="A8" s="153">
        <v>43718</v>
      </c>
      <c r="B8" s="53" t="s">
        <v>506</v>
      </c>
      <c r="C8" s="53">
        <v>704</v>
      </c>
      <c r="D8" s="151" t="s">
        <v>547</v>
      </c>
      <c r="E8" s="160"/>
      <c r="F8" s="151" t="s">
        <v>601</v>
      </c>
      <c r="G8" s="251" t="s">
        <v>568</v>
      </c>
      <c r="H8" s="135" t="s">
        <v>516</v>
      </c>
      <c r="I8" s="212">
        <v>3267.78</v>
      </c>
      <c r="J8" s="214"/>
    </row>
    <row r="9" spans="1:10" s="203" customFormat="1" ht="47.25" customHeight="1">
      <c r="A9" s="153">
        <v>43718</v>
      </c>
      <c r="B9" s="53" t="s">
        <v>506</v>
      </c>
      <c r="C9" s="53">
        <v>704</v>
      </c>
      <c r="D9" s="53" t="s">
        <v>505</v>
      </c>
      <c r="E9" s="145"/>
      <c r="F9" s="53" t="s">
        <v>602</v>
      </c>
      <c r="G9" s="251" t="s">
        <v>568</v>
      </c>
      <c r="H9" s="135" t="s">
        <v>516</v>
      </c>
      <c r="I9" s="212">
        <v>1507.18</v>
      </c>
      <c r="J9" s="214"/>
    </row>
    <row r="10" spans="1:10" s="203" customFormat="1" ht="19.5" customHeight="1">
      <c r="A10" s="153" t="s">
        <v>375</v>
      </c>
      <c r="B10" s="153" t="s">
        <v>375</v>
      </c>
      <c r="C10" s="153" t="s">
        <v>375</v>
      </c>
      <c r="D10" s="153" t="s">
        <v>375</v>
      </c>
      <c r="E10" s="153" t="s">
        <v>375</v>
      </c>
      <c r="F10" s="153" t="s">
        <v>375</v>
      </c>
      <c r="G10" s="153" t="s">
        <v>375</v>
      </c>
      <c r="H10" s="135" t="s">
        <v>516</v>
      </c>
      <c r="I10" s="212">
        <v>0</v>
      </c>
      <c r="J10" s="214"/>
    </row>
    <row r="11" spans="1:10" ht="24" customHeight="1">
      <c r="A11" s="382" t="s">
        <v>300</v>
      </c>
      <c r="B11" s="383"/>
      <c r="C11" s="383"/>
      <c r="D11" s="383"/>
      <c r="E11" s="383"/>
      <c r="F11" s="383"/>
      <c r="G11" s="383"/>
      <c r="H11" s="384"/>
      <c r="I11" s="189">
        <f>SUM(I4:I10)</f>
        <v>16229.070000000002</v>
      </c>
      <c r="J11" s="209"/>
    </row>
    <row r="12" spans="1:10" ht="13.5" customHeight="1">
      <c r="A12" s="202"/>
      <c r="I12" s="193"/>
      <c r="J12" s="209"/>
    </row>
    <row r="13" spans="1:10" ht="21" customHeight="1">
      <c r="A13" s="226" t="s">
        <v>335</v>
      </c>
      <c r="J13" s="209"/>
    </row>
    <row r="14" spans="1:10" ht="45.75" customHeight="1">
      <c r="A14" s="154" t="s">
        <v>330</v>
      </c>
      <c r="B14" s="92" t="s">
        <v>299</v>
      </c>
      <c r="C14" s="92" t="s">
        <v>331</v>
      </c>
      <c r="D14" s="190" t="s">
        <v>285</v>
      </c>
      <c r="E14" s="92" t="s">
        <v>328</v>
      </c>
      <c r="F14" s="92" t="s">
        <v>332</v>
      </c>
      <c r="G14" s="92" t="s">
        <v>333</v>
      </c>
      <c r="H14" s="53" t="s">
        <v>31</v>
      </c>
      <c r="I14" s="191" t="s">
        <v>334</v>
      </c>
    </row>
    <row r="15" spans="1:10" ht="45.75" customHeight="1">
      <c r="A15" s="155">
        <v>43705</v>
      </c>
      <c r="B15" s="53" t="s">
        <v>506</v>
      </c>
      <c r="C15" s="245" t="s">
        <v>556</v>
      </c>
      <c r="D15" s="53" t="s">
        <v>504</v>
      </c>
      <c r="E15" s="156" t="s">
        <v>508</v>
      </c>
      <c r="F15" s="151" t="s">
        <v>519</v>
      </c>
      <c r="G15" s="148" t="s">
        <v>507</v>
      </c>
      <c r="H15" s="135" t="s">
        <v>517</v>
      </c>
      <c r="I15" s="192">
        <v>3</v>
      </c>
    </row>
    <row r="16" spans="1:10" ht="45.75" customHeight="1">
      <c r="A16" s="155">
        <v>43705</v>
      </c>
      <c r="B16" s="53" t="s">
        <v>506</v>
      </c>
      <c r="C16" s="149" t="s">
        <v>557</v>
      </c>
      <c r="D16" s="148" t="s">
        <v>509</v>
      </c>
      <c r="E16" s="156" t="s">
        <v>538</v>
      </c>
      <c r="F16" s="148" t="s">
        <v>539</v>
      </c>
      <c r="G16" s="149" t="s">
        <v>555</v>
      </c>
      <c r="H16" s="135" t="s">
        <v>517</v>
      </c>
      <c r="I16" s="192">
        <v>71.510000000000005</v>
      </c>
    </row>
    <row r="17" spans="1:10" s="203" customFormat="1" ht="49.5" customHeight="1">
      <c r="A17" s="155">
        <v>43710</v>
      </c>
      <c r="B17" s="53" t="s">
        <v>506</v>
      </c>
      <c r="C17" s="245" t="s">
        <v>559</v>
      </c>
      <c r="D17" s="53" t="s">
        <v>504</v>
      </c>
      <c r="E17" s="156" t="s">
        <v>508</v>
      </c>
      <c r="F17" s="151" t="s">
        <v>519</v>
      </c>
      <c r="G17" s="249" t="s">
        <v>558</v>
      </c>
      <c r="H17" s="135" t="s">
        <v>517</v>
      </c>
      <c r="I17" s="192">
        <v>100</v>
      </c>
      <c r="J17" s="214"/>
    </row>
    <row r="18" spans="1:10" s="203" customFormat="1" ht="48.75" customHeight="1">
      <c r="A18" s="155">
        <v>43712</v>
      </c>
      <c r="B18" s="53" t="s">
        <v>506</v>
      </c>
      <c r="C18" s="201" t="s">
        <v>563</v>
      </c>
      <c r="D18" s="53" t="s">
        <v>504</v>
      </c>
      <c r="E18" s="156" t="s">
        <v>508</v>
      </c>
      <c r="F18" s="151" t="s">
        <v>519</v>
      </c>
      <c r="G18" s="248" t="s">
        <v>560</v>
      </c>
      <c r="H18" s="135" t="s">
        <v>517</v>
      </c>
      <c r="I18" s="192">
        <v>4.13</v>
      </c>
      <c r="J18" s="214"/>
    </row>
    <row r="19" spans="1:10" s="203" customFormat="1" ht="47.25" customHeight="1">
      <c r="A19" s="155">
        <v>43712</v>
      </c>
      <c r="B19" s="53" t="s">
        <v>506</v>
      </c>
      <c r="C19" s="201" t="s">
        <v>564</v>
      </c>
      <c r="D19" s="53" t="s">
        <v>504</v>
      </c>
      <c r="E19" s="156" t="s">
        <v>508</v>
      </c>
      <c r="F19" s="151" t="s">
        <v>519</v>
      </c>
      <c r="G19" s="248" t="s">
        <v>561</v>
      </c>
      <c r="H19" s="135" t="s">
        <v>517</v>
      </c>
      <c r="I19" s="192">
        <v>11.94</v>
      </c>
      <c r="J19" s="214"/>
    </row>
    <row r="20" spans="1:10" s="203" customFormat="1" ht="48.75" customHeight="1">
      <c r="A20" s="155">
        <v>43712</v>
      </c>
      <c r="B20" s="53" t="s">
        <v>506</v>
      </c>
      <c r="C20" s="201" t="s">
        <v>565</v>
      </c>
      <c r="D20" s="53" t="s">
        <v>504</v>
      </c>
      <c r="E20" s="156" t="s">
        <v>508</v>
      </c>
      <c r="F20" s="151" t="s">
        <v>519</v>
      </c>
      <c r="G20" s="248" t="s">
        <v>562</v>
      </c>
      <c r="H20" s="135" t="s">
        <v>517</v>
      </c>
      <c r="I20" s="192">
        <v>12.24</v>
      </c>
      <c r="J20" s="214"/>
    </row>
    <row r="21" spans="1:10" s="203" customFormat="1" ht="51.75" customHeight="1">
      <c r="A21" s="155">
        <v>43712</v>
      </c>
      <c r="B21" s="53" t="s">
        <v>506</v>
      </c>
      <c r="C21" s="246" t="s">
        <v>569</v>
      </c>
      <c r="D21" s="53" t="s">
        <v>504</v>
      </c>
      <c r="E21" s="156" t="s">
        <v>508</v>
      </c>
      <c r="F21" s="151" t="s">
        <v>519</v>
      </c>
      <c r="G21" s="148" t="s">
        <v>507</v>
      </c>
      <c r="H21" s="135" t="s">
        <v>517</v>
      </c>
      <c r="I21" s="192">
        <v>3</v>
      </c>
      <c r="J21" s="214"/>
    </row>
    <row r="22" spans="1:10" s="203" customFormat="1" ht="38.25" customHeight="1">
      <c r="A22" s="155">
        <v>43712</v>
      </c>
      <c r="B22" s="53" t="s">
        <v>506</v>
      </c>
      <c r="C22" s="148">
        <v>700</v>
      </c>
      <c r="D22" s="53" t="s">
        <v>512</v>
      </c>
      <c r="E22" s="156" t="s">
        <v>513</v>
      </c>
      <c r="F22" s="148" t="s">
        <v>533</v>
      </c>
      <c r="G22" s="149" t="s">
        <v>570</v>
      </c>
      <c r="H22" s="135" t="s">
        <v>517</v>
      </c>
      <c r="I22" s="192">
        <v>99</v>
      </c>
      <c r="J22" s="214"/>
    </row>
    <row r="23" spans="1:10" s="203" customFormat="1" ht="35.25" customHeight="1">
      <c r="A23" s="155">
        <v>43718</v>
      </c>
      <c r="B23" s="53" t="s">
        <v>506</v>
      </c>
      <c r="C23" s="246" t="s">
        <v>574</v>
      </c>
      <c r="D23" s="53" t="s">
        <v>504</v>
      </c>
      <c r="E23" s="156" t="s">
        <v>514</v>
      </c>
      <c r="F23" s="151" t="s">
        <v>519</v>
      </c>
      <c r="G23" s="149" t="s">
        <v>507</v>
      </c>
      <c r="H23" s="135" t="s">
        <v>517</v>
      </c>
      <c r="I23" s="192">
        <v>3</v>
      </c>
      <c r="J23" s="214"/>
    </row>
    <row r="24" spans="1:10" s="203" customFormat="1" ht="37.5" customHeight="1">
      <c r="A24" s="155">
        <v>43718</v>
      </c>
      <c r="B24" s="53" t="s">
        <v>506</v>
      </c>
      <c r="C24" s="148">
        <v>705</v>
      </c>
      <c r="D24" s="53" t="s">
        <v>510</v>
      </c>
      <c r="E24" s="156" t="s">
        <v>511</v>
      </c>
      <c r="F24" s="148" t="s">
        <v>532</v>
      </c>
      <c r="G24" s="248" t="s">
        <v>573</v>
      </c>
      <c r="H24" s="135" t="s">
        <v>517</v>
      </c>
      <c r="I24" s="192">
        <v>1</v>
      </c>
      <c r="J24" s="214"/>
    </row>
    <row r="25" spans="1:10" s="203" customFormat="1" ht="42" customHeight="1">
      <c r="A25" s="155">
        <v>43718</v>
      </c>
      <c r="B25" s="53" t="s">
        <v>506</v>
      </c>
      <c r="C25" s="148">
        <v>705</v>
      </c>
      <c r="D25" s="53" t="s">
        <v>512</v>
      </c>
      <c r="E25" s="156" t="s">
        <v>513</v>
      </c>
      <c r="F25" s="148" t="s">
        <v>533</v>
      </c>
      <c r="G25" s="248" t="s">
        <v>570</v>
      </c>
      <c r="H25" s="135" t="s">
        <v>517</v>
      </c>
      <c r="I25" s="192">
        <v>955</v>
      </c>
      <c r="J25" s="214"/>
    </row>
    <row r="26" spans="1:10" s="203" customFormat="1" ht="42" customHeight="1">
      <c r="A26" s="155">
        <v>43718</v>
      </c>
      <c r="B26" s="53" t="s">
        <v>506</v>
      </c>
      <c r="C26" s="148">
        <v>704</v>
      </c>
      <c r="D26" s="148" t="s">
        <v>510</v>
      </c>
      <c r="E26" s="156" t="s">
        <v>511</v>
      </c>
      <c r="F26" s="148" t="s">
        <v>532</v>
      </c>
      <c r="G26" s="248" t="s">
        <v>572</v>
      </c>
      <c r="H26" s="135" t="s">
        <v>517</v>
      </c>
      <c r="I26" s="192">
        <v>0.1</v>
      </c>
      <c r="J26" s="214"/>
    </row>
    <row r="27" spans="1:10" s="203" customFormat="1" ht="44.25" customHeight="1">
      <c r="A27" s="155">
        <v>43718</v>
      </c>
      <c r="B27" s="53" t="s">
        <v>506</v>
      </c>
      <c r="C27" s="247" t="s">
        <v>575</v>
      </c>
      <c r="D27" s="53" t="s">
        <v>504</v>
      </c>
      <c r="E27" s="156" t="s">
        <v>508</v>
      </c>
      <c r="F27" s="151" t="s">
        <v>519</v>
      </c>
      <c r="G27" s="148" t="s">
        <v>507</v>
      </c>
      <c r="H27" s="135" t="s">
        <v>517</v>
      </c>
      <c r="I27" s="192">
        <v>3</v>
      </c>
      <c r="J27" s="214"/>
    </row>
    <row r="28" spans="1:10" s="203" customFormat="1" ht="47.25" customHeight="1">
      <c r="A28" s="155">
        <v>43718</v>
      </c>
      <c r="B28" s="53" t="s">
        <v>506</v>
      </c>
      <c r="C28" s="247" t="s">
        <v>576</v>
      </c>
      <c r="D28" s="53" t="s">
        <v>504</v>
      </c>
      <c r="E28" s="156" t="s">
        <v>534</v>
      </c>
      <c r="F28" s="151" t="s">
        <v>519</v>
      </c>
      <c r="G28" s="148" t="s">
        <v>507</v>
      </c>
      <c r="H28" s="135" t="s">
        <v>517</v>
      </c>
      <c r="I28" s="192">
        <v>3</v>
      </c>
      <c r="J28" s="214"/>
    </row>
    <row r="29" spans="1:10">
      <c r="A29" s="204" t="s">
        <v>300</v>
      </c>
      <c r="B29" s="204"/>
      <c r="C29" s="204"/>
      <c r="D29" s="204"/>
      <c r="E29" s="204"/>
      <c r="F29" s="204"/>
      <c r="G29" s="204"/>
      <c r="H29" s="135"/>
      <c r="I29" s="189">
        <f>SUM(I15:I28)</f>
        <v>1269.9199999999998</v>
      </c>
      <c r="J29" s="216">
        <f>I29+I11</f>
        <v>17498.990000000002</v>
      </c>
    </row>
    <row r="30" spans="1:10">
      <c r="J30" s="210">
        <v>106738.4</v>
      </c>
    </row>
  </sheetData>
  <mergeCells count="2">
    <mergeCell ref="A1:I1"/>
    <mergeCell ref="A11:H11"/>
  </mergeCells>
  <pageMargins left="0.23622047244094491" right="0.23622047244094491" top="0.15748031496062992" bottom="0.15748031496062992"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96"/>
  <sheetViews>
    <sheetView topLeftCell="A4" workbookViewId="0">
      <selection activeCell="I62" sqref="I62"/>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385" t="s">
        <v>301</v>
      </c>
      <c r="B1" s="385"/>
      <c r="C1" s="385"/>
      <c r="D1" s="385"/>
      <c r="E1" s="385"/>
      <c r="F1" s="385"/>
      <c r="G1" s="385"/>
      <c r="H1" s="385"/>
      <c r="I1" s="385"/>
    </row>
    <row r="2" spans="1:9">
      <c r="A2" s="28"/>
      <c r="B2" s="23"/>
      <c r="C2" s="23"/>
      <c r="D2" s="23"/>
      <c r="E2" s="23"/>
      <c r="F2" s="23"/>
      <c r="G2" s="23"/>
      <c r="H2" s="23"/>
      <c r="I2" s="23"/>
    </row>
    <row r="3" spans="1:9">
      <c r="A3" s="29" t="s">
        <v>315</v>
      </c>
      <c r="B3" s="23"/>
      <c r="C3" s="23"/>
      <c r="D3" s="23"/>
      <c r="E3" s="23"/>
      <c r="F3" s="23"/>
      <c r="G3" s="23"/>
      <c r="H3" s="23"/>
      <c r="I3" s="23"/>
    </row>
    <row r="4" spans="1:9" ht="56.25">
      <c r="A4" s="89" t="s">
        <v>298</v>
      </c>
      <c r="B4" s="89" t="s">
        <v>210</v>
      </c>
      <c r="C4" s="89" t="s">
        <v>221</v>
      </c>
      <c r="D4" s="89" t="s">
        <v>394</v>
      </c>
      <c r="E4" s="89" t="s">
        <v>496</v>
      </c>
      <c r="F4" s="89" t="s">
        <v>338</v>
      </c>
      <c r="G4" s="89" t="s">
        <v>333</v>
      </c>
      <c r="H4" s="89" t="s">
        <v>31</v>
      </c>
      <c r="I4" s="89" t="s">
        <v>201</v>
      </c>
    </row>
    <row r="5" spans="1:9" hidden="1">
      <c r="A5" s="55" t="s">
        <v>375</v>
      </c>
      <c r="B5" s="55" t="s">
        <v>375</v>
      </c>
      <c r="C5" s="55" t="s">
        <v>375</v>
      </c>
      <c r="D5" s="55" t="s">
        <v>375</v>
      </c>
      <c r="E5" s="55" t="s">
        <v>375</v>
      </c>
      <c r="F5" s="55" t="s">
        <v>375</v>
      </c>
      <c r="G5" s="55" t="s">
        <v>375</v>
      </c>
      <c r="H5" s="55" t="s">
        <v>375</v>
      </c>
      <c r="I5" s="55" t="s">
        <v>375</v>
      </c>
    </row>
    <row r="6" spans="1:9" hidden="1">
      <c r="A6" s="55" t="s">
        <v>375</v>
      </c>
      <c r="B6" s="55" t="s">
        <v>375</v>
      </c>
      <c r="C6" s="55" t="s">
        <v>375</v>
      </c>
      <c r="D6" s="55" t="s">
        <v>375</v>
      </c>
      <c r="E6" s="55" t="s">
        <v>375</v>
      </c>
      <c r="F6" s="55" t="s">
        <v>375</v>
      </c>
      <c r="G6" s="55" t="s">
        <v>375</v>
      </c>
      <c r="H6" s="55" t="s">
        <v>375</v>
      </c>
      <c r="I6" s="55" t="s">
        <v>375</v>
      </c>
    </row>
    <row r="7" spans="1:9" hidden="1">
      <c r="A7" s="55" t="s">
        <v>375</v>
      </c>
      <c r="B7" s="55" t="s">
        <v>375</v>
      </c>
      <c r="C7" s="55" t="s">
        <v>375</v>
      </c>
      <c r="D7" s="55" t="s">
        <v>375</v>
      </c>
      <c r="E7" s="55" t="s">
        <v>375</v>
      </c>
      <c r="F7" s="55" t="s">
        <v>375</v>
      </c>
      <c r="G7" s="55" t="s">
        <v>375</v>
      </c>
      <c r="H7" s="55" t="s">
        <v>375</v>
      </c>
      <c r="I7" s="55" t="s">
        <v>375</v>
      </c>
    </row>
    <row r="8" spans="1:9" hidden="1">
      <c r="A8" s="55" t="s">
        <v>375</v>
      </c>
      <c r="B8" s="55" t="s">
        <v>375</v>
      </c>
      <c r="C8" s="55" t="s">
        <v>375</v>
      </c>
      <c r="D8" s="55" t="s">
        <v>375</v>
      </c>
      <c r="E8" s="55" t="s">
        <v>375</v>
      </c>
      <c r="F8" s="55" t="s">
        <v>375</v>
      </c>
      <c r="G8" s="55" t="s">
        <v>375</v>
      </c>
      <c r="H8" s="55" t="s">
        <v>375</v>
      </c>
      <c r="I8" s="55" t="s">
        <v>375</v>
      </c>
    </row>
    <row r="9" spans="1:9">
      <c r="A9" s="55" t="s">
        <v>375</v>
      </c>
      <c r="B9" s="55" t="s">
        <v>375</v>
      </c>
      <c r="C9" s="55" t="s">
        <v>375</v>
      </c>
      <c r="D9" s="55" t="s">
        <v>375</v>
      </c>
      <c r="E9" s="55" t="s">
        <v>375</v>
      </c>
      <c r="F9" s="55" t="s">
        <v>375</v>
      </c>
      <c r="G9" s="55" t="s">
        <v>375</v>
      </c>
      <c r="H9" s="55" t="s">
        <v>375</v>
      </c>
      <c r="I9" s="55" t="s">
        <v>375</v>
      </c>
    </row>
    <row r="10" spans="1:9">
      <c r="A10" s="55" t="s">
        <v>375</v>
      </c>
      <c r="B10" s="55" t="s">
        <v>375</v>
      </c>
      <c r="C10" s="55" t="s">
        <v>375</v>
      </c>
      <c r="D10" s="55" t="s">
        <v>375</v>
      </c>
      <c r="E10" s="55" t="s">
        <v>375</v>
      </c>
      <c r="F10" s="55" t="s">
        <v>375</v>
      </c>
      <c r="G10" s="55" t="s">
        <v>375</v>
      </c>
      <c r="H10" s="55" t="s">
        <v>375</v>
      </c>
      <c r="I10" s="55" t="s">
        <v>375</v>
      </c>
    </row>
    <row r="11" spans="1:9">
      <c r="A11" s="386" t="s">
        <v>302</v>
      </c>
      <c r="B11" s="386"/>
      <c r="C11" s="386"/>
      <c r="D11" s="386"/>
      <c r="E11" s="386"/>
      <c r="F11" s="386"/>
      <c r="G11" s="386"/>
      <c r="H11" s="386"/>
      <c r="I11" s="164">
        <f>SUM(I5:I10)</f>
        <v>0</v>
      </c>
    </row>
    <row r="12" spans="1:9">
      <c r="A12" s="22"/>
      <c r="B12" s="23"/>
      <c r="C12" s="23"/>
      <c r="D12" s="23"/>
      <c r="E12" s="23"/>
      <c r="F12" s="23"/>
      <c r="G12" s="23"/>
      <c r="H12" s="23"/>
      <c r="I12" s="23"/>
    </row>
    <row r="13" spans="1:9">
      <c r="A13" s="174" t="s">
        <v>316</v>
      </c>
      <c r="B13" s="175"/>
      <c r="C13" s="175"/>
      <c r="D13" s="175"/>
      <c r="E13" s="175"/>
      <c r="F13" s="175"/>
      <c r="G13" s="175"/>
      <c r="H13" s="23"/>
      <c r="I13" s="23"/>
    </row>
    <row r="14" spans="1:9" ht="56.25">
      <c r="A14" s="89" t="s">
        <v>298</v>
      </c>
      <c r="B14" s="89" t="s">
        <v>210</v>
      </c>
      <c r="C14" s="89" t="s">
        <v>221</v>
      </c>
      <c r="D14" s="89" t="s">
        <v>285</v>
      </c>
      <c r="E14" s="89" t="s">
        <v>328</v>
      </c>
      <c r="F14" s="89" t="s">
        <v>386</v>
      </c>
      <c r="G14" s="89" t="s">
        <v>333</v>
      </c>
      <c r="H14" s="89" t="s">
        <v>31</v>
      </c>
      <c r="I14" s="89" t="s">
        <v>201</v>
      </c>
    </row>
    <row r="15" spans="1:9" ht="22.5" hidden="1">
      <c r="A15" s="176"/>
      <c r="B15" s="78"/>
      <c r="C15" s="78"/>
      <c r="D15" s="167"/>
      <c r="E15" s="78"/>
      <c r="F15" s="78"/>
      <c r="G15" s="77"/>
      <c r="H15" s="89" t="s">
        <v>523</v>
      </c>
      <c r="I15" s="177"/>
    </row>
    <row r="16" spans="1:9" ht="22.5" hidden="1">
      <c r="A16" s="176"/>
      <c r="B16" s="78"/>
      <c r="C16" s="78"/>
      <c r="D16" s="78"/>
      <c r="E16" s="78"/>
      <c r="F16" s="78"/>
      <c r="G16" s="77"/>
      <c r="H16" s="89" t="s">
        <v>523</v>
      </c>
      <c r="I16" s="177"/>
    </row>
    <row r="17" spans="1:9" ht="22.5" hidden="1">
      <c r="A17" s="176"/>
      <c r="B17" s="78"/>
      <c r="C17" s="78"/>
      <c r="D17" s="78"/>
      <c r="E17" s="78"/>
      <c r="F17" s="78"/>
      <c r="G17" s="78"/>
      <c r="H17" s="89" t="s">
        <v>523</v>
      </c>
      <c r="I17" s="177"/>
    </row>
    <row r="18" spans="1:9" ht="22.5" hidden="1">
      <c r="A18" s="176"/>
      <c r="B18" s="78"/>
      <c r="C18" s="78"/>
      <c r="D18" s="78"/>
      <c r="E18" s="78"/>
      <c r="F18" s="78"/>
      <c r="G18" s="78"/>
      <c r="H18" s="89" t="s">
        <v>523</v>
      </c>
      <c r="I18" s="177"/>
    </row>
    <row r="19" spans="1:9" ht="22.5" hidden="1">
      <c r="A19" s="176"/>
      <c r="B19" s="78"/>
      <c r="C19" s="78"/>
      <c r="D19" s="167"/>
      <c r="E19" s="78"/>
      <c r="F19" s="78"/>
      <c r="G19" s="77"/>
      <c r="H19" s="89" t="s">
        <v>523</v>
      </c>
      <c r="I19" s="177"/>
    </row>
    <row r="20" spans="1:9" ht="22.5" hidden="1">
      <c r="A20" s="176"/>
      <c r="B20" s="78"/>
      <c r="C20" s="78"/>
      <c r="D20" s="78"/>
      <c r="E20" s="78"/>
      <c r="F20" s="78"/>
      <c r="G20" s="77"/>
      <c r="H20" s="89" t="s">
        <v>523</v>
      </c>
      <c r="I20" s="177"/>
    </row>
    <row r="21" spans="1:9" ht="22.5" hidden="1">
      <c r="A21" s="176"/>
      <c r="B21" s="78"/>
      <c r="C21" s="78"/>
      <c r="D21" s="78"/>
      <c r="E21" s="78"/>
      <c r="F21" s="78"/>
      <c r="G21" s="77"/>
      <c r="H21" s="89" t="s">
        <v>523</v>
      </c>
      <c r="I21" s="177"/>
    </row>
    <row r="22" spans="1:9" ht="22.5" hidden="1">
      <c r="A22" s="176"/>
      <c r="B22" s="78"/>
      <c r="C22" s="78"/>
      <c r="D22" s="78"/>
      <c r="E22" s="78"/>
      <c r="F22" s="78"/>
      <c r="G22" s="77"/>
      <c r="H22" s="89" t="s">
        <v>523</v>
      </c>
      <c r="I22" s="177"/>
    </row>
    <row r="23" spans="1:9">
      <c r="A23" s="55" t="s">
        <v>375</v>
      </c>
      <c r="B23" s="55" t="s">
        <v>375</v>
      </c>
      <c r="C23" s="55" t="s">
        <v>375</v>
      </c>
      <c r="D23" s="55" t="s">
        <v>375</v>
      </c>
      <c r="E23" s="55" t="s">
        <v>375</v>
      </c>
      <c r="F23" s="55" t="s">
        <v>375</v>
      </c>
      <c r="G23" s="55" t="s">
        <v>375</v>
      </c>
      <c r="H23" s="55" t="s">
        <v>375</v>
      </c>
      <c r="I23" s="55" t="s">
        <v>375</v>
      </c>
    </row>
    <row r="24" spans="1:9">
      <c r="A24" s="55" t="s">
        <v>375</v>
      </c>
      <c r="B24" s="55" t="s">
        <v>375</v>
      </c>
      <c r="C24" s="55" t="s">
        <v>375</v>
      </c>
      <c r="D24" s="55" t="s">
        <v>375</v>
      </c>
      <c r="E24" s="55" t="s">
        <v>375</v>
      </c>
      <c r="F24" s="55" t="s">
        <v>375</v>
      </c>
      <c r="G24" s="55" t="s">
        <v>375</v>
      </c>
      <c r="H24" s="55" t="s">
        <v>375</v>
      </c>
      <c r="I24" s="55" t="s">
        <v>375</v>
      </c>
    </row>
    <row r="25" spans="1:9">
      <c r="A25" s="386" t="s">
        <v>300</v>
      </c>
      <c r="B25" s="386"/>
      <c r="C25" s="386"/>
      <c r="D25" s="386"/>
      <c r="E25" s="386"/>
      <c r="F25" s="386"/>
      <c r="G25" s="386"/>
      <c r="H25" s="386"/>
      <c r="I25" s="177">
        <f>SUM(I15:I24)</f>
        <v>0</v>
      </c>
    </row>
    <row r="26" spans="1:9">
      <c r="A26" s="24"/>
      <c r="B26" s="23"/>
      <c r="C26" s="23"/>
      <c r="D26" s="23"/>
      <c r="E26" s="23"/>
      <c r="F26" s="23"/>
      <c r="G26" s="23"/>
      <c r="H26" s="23"/>
      <c r="I26" s="23"/>
    </row>
    <row r="27" spans="1:9">
      <c r="A27" s="22" t="s">
        <v>317</v>
      </c>
      <c r="B27" s="23"/>
      <c r="C27" s="23"/>
      <c r="D27" s="23"/>
      <c r="E27" s="23"/>
      <c r="F27" s="23"/>
      <c r="G27" s="23"/>
      <c r="H27" s="23"/>
      <c r="I27" s="23"/>
    </row>
    <row r="29" spans="1:9" hidden="1">
      <c r="A29" s="387" t="s">
        <v>318</v>
      </c>
      <c r="B29" s="387"/>
      <c r="C29" s="387"/>
      <c r="D29" s="387"/>
      <c r="E29" s="387"/>
      <c r="F29" s="387"/>
      <c r="G29" s="387"/>
      <c r="H29" s="387"/>
    </row>
    <row r="30" spans="1:9" hidden="1">
      <c r="A30" s="22"/>
      <c r="B30" s="23"/>
      <c r="C30" s="23"/>
      <c r="D30" s="23"/>
      <c r="E30" s="23"/>
      <c r="F30" s="23"/>
      <c r="G30" s="23"/>
      <c r="H30" s="23"/>
    </row>
    <row r="31" spans="1:9" hidden="1">
      <c r="A31" s="25" t="s">
        <v>319</v>
      </c>
      <c r="B31" s="23"/>
      <c r="C31" s="23"/>
      <c r="D31" s="23"/>
      <c r="E31" s="23"/>
      <c r="F31" s="23"/>
      <c r="G31" s="23"/>
      <c r="H31" s="23"/>
    </row>
    <row r="32" spans="1:9" ht="45" hidden="1">
      <c r="A32" s="89" t="s">
        <v>303</v>
      </c>
      <c r="B32" s="89" t="s">
        <v>221</v>
      </c>
      <c r="C32" s="89" t="s">
        <v>394</v>
      </c>
      <c r="D32" s="89" t="s">
        <v>496</v>
      </c>
      <c r="E32" s="89" t="s">
        <v>338</v>
      </c>
      <c r="F32" s="89" t="s">
        <v>333</v>
      </c>
      <c r="G32" s="89" t="s">
        <v>31</v>
      </c>
      <c r="H32" s="89" t="s">
        <v>201</v>
      </c>
    </row>
    <row r="33" spans="1:8" hidden="1">
      <c r="A33" s="55" t="s">
        <v>375</v>
      </c>
      <c r="B33" s="55" t="s">
        <v>375</v>
      </c>
      <c r="C33" s="55" t="s">
        <v>375</v>
      </c>
      <c r="D33" s="55" t="s">
        <v>375</v>
      </c>
      <c r="E33" s="55" t="s">
        <v>375</v>
      </c>
      <c r="F33" s="55" t="s">
        <v>375</v>
      </c>
      <c r="G33" s="55" t="s">
        <v>375</v>
      </c>
      <c r="H33" s="55" t="s">
        <v>375</v>
      </c>
    </row>
    <row r="34" spans="1:8" hidden="1">
      <c r="A34" s="55" t="s">
        <v>375</v>
      </c>
      <c r="B34" s="55" t="s">
        <v>375</v>
      </c>
      <c r="C34" s="55" t="s">
        <v>375</v>
      </c>
      <c r="D34" s="55" t="s">
        <v>375</v>
      </c>
      <c r="E34" s="55" t="s">
        <v>375</v>
      </c>
      <c r="F34" s="55" t="s">
        <v>375</v>
      </c>
      <c r="G34" s="55" t="s">
        <v>375</v>
      </c>
      <c r="H34" s="55" t="s">
        <v>375</v>
      </c>
    </row>
    <row r="35" spans="1:8" hidden="1">
      <c r="A35" s="55" t="s">
        <v>375</v>
      </c>
      <c r="B35" s="55" t="s">
        <v>375</v>
      </c>
      <c r="C35" s="55" t="s">
        <v>375</v>
      </c>
      <c r="D35" s="55" t="s">
        <v>375</v>
      </c>
      <c r="E35" s="55" t="s">
        <v>375</v>
      </c>
      <c r="F35" s="55" t="s">
        <v>375</v>
      </c>
      <c r="G35" s="55" t="s">
        <v>375</v>
      </c>
      <c r="H35" s="55" t="s">
        <v>375</v>
      </c>
    </row>
    <row r="36" spans="1:8" hidden="1">
      <c r="A36" s="55" t="s">
        <v>375</v>
      </c>
      <c r="B36" s="55" t="s">
        <v>375</v>
      </c>
      <c r="C36" s="55" t="s">
        <v>375</v>
      </c>
      <c r="D36" s="55" t="s">
        <v>375</v>
      </c>
      <c r="E36" s="55" t="s">
        <v>375</v>
      </c>
      <c r="F36" s="55" t="s">
        <v>375</v>
      </c>
      <c r="G36" s="55" t="s">
        <v>375</v>
      </c>
      <c r="H36" s="55" t="s">
        <v>375</v>
      </c>
    </row>
    <row r="37" spans="1:8" hidden="1">
      <c r="A37" s="55" t="s">
        <v>375</v>
      </c>
      <c r="B37" s="55" t="s">
        <v>375</v>
      </c>
      <c r="C37" s="55" t="s">
        <v>375</v>
      </c>
      <c r="D37" s="55" t="s">
        <v>375</v>
      </c>
      <c r="E37" s="55" t="s">
        <v>375</v>
      </c>
      <c r="F37" s="55" t="s">
        <v>375</v>
      </c>
      <c r="G37" s="55" t="s">
        <v>375</v>
      </c>
      <c r="H37" s="55" t="s">
        <v>375</v>
      </c>
    </row>
    <row r="38" spans="1:8" hidden="1">
      <c r="A38" s="55" t="s">
        <v>375</v>
      </c>
      <c r="B38" s="55" t="s">
        <v>375</v>
      </c>
      <c r="C38" s="55" t="s">
        <v>375</v>
      </c>
      <c r="D38" s="55" t="s">
        <v>375</v>
      </c>
      <c r="E38" s="55" t="s">
        <v>375</v>
      </c>
      <c r="F38" s="55" t="s">
        <v>375</v>
      </c>
      <c r="G38" s="55" t="s">
        <v>375</v>
      </c>
      <c r="H38" s="55" t="s">
        <v>375</v>
      </c>
    </row>
    <row r="39" spans="1:8" hidden="1">
      <c r="A39" s="55" t="s">
        <v>375</v>
      </c>
      <c r="B39" s="55" t="s">
        <v>375</v>
      </c>
      <c r="C39" s="55" t="s">
        <v>375</v>
      </c>
      <c r="D39" s="55" t="s">
        <v>375</v>
      </c>
      <c r="E39" s="55" t="s">
        <v>375</v>
      </c>
      <c r="F39" s="55" t="s">
        <v>375</v>
      </c>
      <c r="G39" s="55" t="s">
        <v>375</v>
      </c>
      <c r="H39" s="55" t="s">
        <v>375</v>
      </c>
    </row>
    <row r="40" spans="1:8" hidden="1">
      <c r="A40" s="55" t="s">
        <v>375</v>
      </c>
      <c r="B40" s="55" t="s">
        <v>375</v>
      </c>
      <c r="C40" s="55" t="s">
        <v>375</v>
      </c>
      <c r="D40" s="55" t="s">
        <v>375</v>
      </c>
      <c r="E40" s="55" t="s">
        <v>375</v>
      </c>
      <c r="F40" s="55" t="s">
        <v>375</v>
      </c>
      <c r="G40" s="55" t="s">
        <v>375</v>
      </c>
      <c r="H40" s="55" t="s">
        <v>375</v>
      </c>
    </row>
    <row r="41" spans="1:8" hidden="1">
      <c r="A41" s="55" t="s">
        <v>375</v>
      </c>
      <c r="B41" s="55" t="s">
        <v>375</v>
      </c>
      <c r="C41" s="55" t="s">
        <v>375</v>
      </c>
      <c r="D41" s="55" t="s">
        <v>375</v>
      </c>
      <c r="E41" s="55" t="s">
        <v>375</v>
      </c>
      <c r="F41" s="55" t="s">
        <v>375</v>
      </c>
      <c r="G41" s="55" t="s">
        <v>375</v>
      </c>
      <c r="H41" s="55" t="s">
        <v>375</v>
      </c>
    </row>
    <row r="42" spans="1:8" hidden="1">
      <c r="A42" s="386" t="s">
        <v>139</v>
      </c>
      <c r="B42" s="386"/>
      <c r="C42" s="386"/>
      <c r="D42" s="386"/>
      <c r="E42" s="386"/>
      <c r="F42" s="386"/>
      <c r="G42" s="386"/>
      <c r="H42" s="55" t="s">
        <v>375</v>
      </c>
    </row>
    <row r="43" spans="1:8" hidden="1">
      <c r="A43" s="21" t="s">
        <v>144</v>
      </c>
      <c r="B43" s="23"/>
      <c r="C43" s="23"/>
      <c r="D43" s="23"/>
      <c r="E43" s="23"/>
      <c r="F43" s="23"/>
      <c r="G43" s="23"/>
      <c r="H43" s="23"/>
    </row>
    <row r="44" spans="1:8" hidden="1">
      <c r="A44" s="25" t="s">
        <v>316</v>
      </c>
      <c r="B44" s="23"/>
      <c r="C44" s="23"/>
      <c r="D44" s="23"/>
      <c r="E44" s="23"/>
      <c r="F44" s="23"/>
      <c r="G44" s="23"/>
      <c r="H44" s="23"/>
    </row>
    <row r="45" spans="1:8" ht="56.25" hidden="1">
      <c r="A45" s="89" t="s">
        <v>298</v>
      </c>
      <c r="B45" s="89" t="s">
        <v>221</v>
      </c>
      <c r="C45" s="89" t="s">
        <v>285</v>
      </c>
      <c r="D45" s="89" t="s">
        <v>328</v>
      </c>
      <c r="E45" s="89" t="s">
        <v>386</v>
      </c>
      <c r="F45" s="89" t="s">
        <v>333</v>
      </c>
      <c r="G45" s="89" t="s">
        <v>31</v>
      </c>
      <c r="H45" s="89" t="s">
        <v>201</v>
      </c>
    </row>
    <row r="46" spans="1:8" hidden="1">
      <c r="A46" s="55" t="s">
        <v>375</v>
      </c>
      <c r="B46" s="55" t="s">
        <v>375</v>
      </c>
      <c r="C46" s="55" t="s">
        <v>375</v>
      </c>
      <c r="D46" s="55" t="s">
        <v>375</v>
      </c>
      <c r="E46" s="55" t="s">
        <v>375</v>
      </c>
      <c r="F46" s="55" t="s">
        <v>375</v>
      </c>
      <c r="G46" s="55" t="s">
        <v>375</v>
      </c>
      <c r="H46" s="55" t="s">
        <v>375</v>
      </c>
    </row>
    <row r="47" spans="1:8" hidden="1">
      <c r="A47" s="55" t="s">
        <v>375</v>
      </c>
      <c r="B47" s="55" t="s">
        <v>375</v>
      </c>
      <c r="C47" s="55" t="s">
        <v>375</v>
      </c>
      <c r="D47" s="55" t="s">
        <v>375</v>
      </c>
      <c r="E47" s="55" t="s">
        <v>375</v>
      </c>
      <c r="F47" s="55" t="s">
        <v>375</v>
      </c>
      <c r="G47" s="55" t="s">
        <v>375</v>
      </c>
      <c r="H47" s="55" t="s">
        <v>375</v>
      </c>
    </row>
    <row r="48" spans="1:8" hidden="1">
      <c r="A48" s="55" t="s">
        <v>375</v>
      </c>
      <c r="B48" s="55" t="s">
        <v>375</v>
      </c>
      <c r="C48" s="55" t="s">
        <v>375</v>
      </c>
      <c r="D48" s="55" t="s">
        <v>375</v>
      </c>
      <c r="E48" s="55" t="s">
        <v>375</v>
      </c>
      <c r="F48" s="55" t="s">
        <v>375</v>
      </c>
      <c r="G48" s="55" t="s">
        <v>375</v>
      </c>
      <c r="H48" s="55" t="s">
        <v>375</v>
      </c>
    </row>
    <row r="49" spans="1:8" hidden="1">
      <c r="A49" s="55" t="s">
        <v>375</v>
      </c>
      <c r="B49" s="55" t="s">
        <v>375</v>
      </c>
      <c r="C49" s="55" t="s">
        <v>375</v>
      </c>
      <c r="D49" s="55" t="s">
        <v>375</v>
      </c>
      <c r="E49" s="55" t="s">
        <v>375</v>
      </c>
      <c r="F49" s="55" t="s">
        <v>375</v>
      </c>
      <c r="G49" s="55" t="s">
        <v>375</v>
      </c>
      <c r="H49" s="55" t="s">
        <v>375</v>
      </c>
    </row>
    <row r="50" spans="1:8" hidden="1">
      <c r="A50" s="55" t="s">
        <v>375</v>
      </c>
      <c r="B50" s="55" t="s">
        <v>375</v>
      </c>
      <c r="C50" s="55" t="s">
        <v>375</v>
      </c>
      <c r="D50" s="55" t="s">
        <v>375</v>
      </c>
      <c r="E50" s="55" t="s">
        <v>375</v>
      </c>
      <c r="F50" s="55" t="s">
        <v>375</v>
      </c>
      <c r="G50" s="55" t="s">
        <v>375</v>
      </c>
      <c r="H50" s="55" t="s">
        <v>375</v>
      </c>
    </row>
    <row r="51" spans="1:8" hidden="1">
      <c r="A51" s="55" t="s">
        <v>375</v>
      </c>
      <c r="B51" s="55" t="s">
        <v>375</v>
      </c>
      <c r="C51" s="55" t="s">
        <v>375</v>
      </c>
      <c r="D51" s="55" t="s">
        <v>375</v>
      </c>
      <c r="E51" s="55" t="s">
        <v>375</v>
      </c>
      <c r="F51" s="55" t="s">
        <v>375</v>
      </c>
      <c r="G51" s="55" t="s">
        <v>375</v>
      </c>
      <c r="H51" s="55" t="s">
        <v>375</v>
      </c>
    </row>
    <row r="52" spans="1:8" hidden="1">
      <c r="A52" s="55" t="s">
        <v>375</v>
      </c>
      <c r="B52" s="55" t="s">
        <v>375</v>
      </c>
      <c r="C52" s="55" t="s">
        <v>375</v>
      </c>
      <c r="D52" s="55" t="s">
        <v>375</v>
      </c>
      <c r="E52" s="55" t="s">
        <v>375</v>
      </c>
      <c r="F52" s="55" t="s">
        <v>375</v>
      </c>
      <c r="G52" s="55" t="s">
        <v>375</v>
      </c>
      <c r="H52" s="55" t="s">
        <v>375</v>
      </c>
    </row>
    <row r="53" spans="1:8" hidden="1">
      <c r="A53" s="386" t="s">
        <v>139</v>
      </c>
      <c r="B53" s="386"/>
      <c r="C53" s="386"/>
      <c r="D53" s="386"/>
      <c r="E53" s="386"/>
      <c r="F53" s="386"/>
      <c r="G53" s="386"/>
      <c r="H53" s="55" t="s">
        <v>375</v>
      </c>
    </row>
    <row r="54" spans="1:8" hidden="1">
      <c r="A54" s="22"/>
      <c r="B54" s="23"/>
      <c r="C54" s="23"/>
      <c r="D54" s="23"/>
      <c r="E54" s="23"/>
      <c r="F54" s="23"/>
      <c r="G54" s="23"/>
      <c r="H54" s="23"/>
    </row>
    <row r="55" spans="1:8" hidden="1">
      <c r="A55" s="387" t="s">
        <v>320</v>
      </c>
      <c r="B55" s="387"/>
      <c r="C55" s="387"/>
      <c r="D55" s="387"/>
      <c r="E55" s="387"/>
      <c r="F55" s="387"/>
      <c r="G55" s="387"/>
      <c r="H55" s="387"/>
    </row>
    <row r="57" spans="1:8" ht="30" customHeight="1">
      <c r="A57" s="388" t="s">
        <v>304</v>
      </c>
      <c r="B57" s="389"/>
      <c r="C57" s="389"/>
      <c r="D57" s="389"/>
      <c r="E57" s="389"/>
      <c r="F57" s="389"/>
      <c r="G57" s="389"/>
      <c r="H57" s="389"/>
    </row>
    <row r="58" spans="1:8" ht="16.5" hidden="1" customHeight="1">
      <c r="A58" s="22"/>
      <c r="B58" s="23"/>
      <c r="C58" s="23"/>
      <c r="D58" s="23"/>
      <c r="E58" s="23"/>
      <c r="F58" s="23"/>
      <c r="G58" s="23"/>
      <c r="H58" s="23"/>
    </row>
    <row r="59" spans="1:8" ht="1.5" customHeight="1">
      <c r="A59" s="390"/>
      <c r="B59" s="390"/>
      <c r="C59" s="390"/>
      <c r="D59" s="390"/>
      <c r="E59" s="390"/>
      <c r="F59" s="390"/>
      <c r="G59" s="390"/>
      <c r="H59" s="390"/>
    </row>
    <row r="60" spans="1:8">
      <c r="A60" s="26" t="s">
        <v>306</v>
      </c>
      <c r="B60" s="26"/>
      <c r="C60" s="26"/>
      <c r="D60" s="26"/>
      <c r="E60" s="26"/>
      <c r="F60" s="26"/>
      <c r="G60" s="26"/>
      <c r="H60" s="26"/>
    </row>
    <row r="61" spans="1:8" ht="72">
      <c r="A61" s="65" t="s">
        <v>298</v>
      </c>
      <c r="B61" s="62" t="s">
        <v>284</v>
      </c>
      <c r="C61" s="62" t="s">
        <v>401</v>
      </c>
      <c r="D61" s="62" t="s">
        <v>266</v>
      </c>
      <c r="E61" s="62" t="s">
        <v>477</v>
      </c>
      <c r="F61" s="62" t="s">
        <v>333</v>
      </c>
      <c r="G61" s="62" t="s">
        <v>31</v>
      </c>
      <c r="H61" s="62" t="s">
        <v>334</v>
      </c>
    </row>
    <row r="62" spans="1:8">
      <c r="A62" s="165"/>
      <c r="B62" s="166"/>
      <c r="C62" s="89"/>
      <c r="D62" s="89"/>
      <c r="E62" s="89"/>
      <c r="F62" s="186"/>
      <c r="G62" s="89" t="s">
        <v>524</v>
      </c>
      <c r="H62" s="178"/>
    </row>
    <row r="63" spans="1:8">
      <c r="A63" s="165"/>
      <c r="B63" s="166"/>
      <c r="C63" s="89"/>
      <c r="D63" s="89"/>
      <c r="E63" s="89"/>
      <c r="F63" s="186"/>
      <c r="G63" s="89" t="s">
        <v>524</v>
      </c>
      <c r="H63" s="178"/>
    </row>
    <row r="64" spans="1:8">
      <c r="A64" s="165"/>
      <c r="B64" s="166"/>
      <c r="C64" s="89"/>
      <c r="D64" s="89"/>
      <c r="E64" s="89"/>
      <c r="F64" s="186"/>
      <c r="G64" s="89" t="s">
        <v>524</v>
      </c>
      <c r="H64" s="178"/>
    </row>
    <row r="65" spans="1:8">
      <c r="A65" s="391" t="s">
        <v>302</v>
      </c>
      <c r="B65" s="391"/>
      <c r="C65" s="391"/>
      <c r="D65" s="391"/>
      <c r="E65" s="391"/>
      <c r="F65" s="391"/>
      <c r="G65" s="391"/>
      <c r="H65" s="179">
        <f>SUM(H64:H64)</f>
        <v>0</v>
      </c>
    </row>
    <row r="66" spans="1:8">
      <c r="A66" s="26" t="s">
        <v>308</v>
      </c>
      <c r="B66" s="26"/>
      <c r="C66" s="26"/>
      <c r="D66" s="26"/>
      <c r="E66" s="26"/>
      <c r="F66" s="26"/>
      <c r="G66" s="26"/>
      <c r="H66" s="26"/>
    </row>
    <row r="67" spans="1:8" ht="76.5">
      <c r="A67" s="66" t="s">
        <v>298</v>
      </c>
      <c r="B67" s="62" t="s">
        <v>284</v>
      </c>
      <c r="C67" s="62" t="s">
        <v>402</v>
      </c>
      <c r="D67" s="62" t="s">
        <v>467</v>
      </c>
      <c r="E67" s="62" t="s">
        <v>386</v>
      </c>
      <c r="F67" s="62" t="s">
        <v>333</v>
      </c>
      <c r="G67" s="62" t="s">
        <v>31</v>
      </c>
      <c r="H67" s="62" t="s">
        <v>334</v>
      </c>
    </row>
    <row r="68" spans="1:8">
      <c r="A68" s="60" t="s">
        <v>375</v>
      </c>
      <c r="B68" s="60" t="s">
        <v>375</v>
      </c>
      <c r="C68" s="60" t="s">
        <v>375</v>
      </c>
      <c r="D68" s="60" t="s">
        <v>375</v>
      </c>
      <c r="E68" s="60" t="s">
        <v>375</v>
      </c>
      <c r="F68" s="60" t="s">
        <v>375</v>
      </c>
      <c r="G68" s="60" t="s">
        <v>375</v>
      </c>
      <c r="H68" s="60" t="s">
        <v>375</v>
      </c>
    </row>
    <row r="69" spans="1:8" ht="39.75" customHeight="1"/>
    <row r="70" spans="1:8" hidden="1">
      <c r="A70" s="377" t="s">
        <v>305</v>
      </c>
      <c r="B70" s="378"/>
      <c r="C70" s="378"/>
      <c r="D70" s="378"/>
      <c r="E70" s="378"/>
      <c r="F70" s="378"/>
      <c r="G70" s="378"/>
      <c r="H70" s="378"/>
    </row>
    <row r="71" spans="1:8" hidden="1">
      <c r="A71" s="8"/>
      <c r="B71" s="23"/>
      <c r="C71" s="23"/>
      <c r="D71" s="23"/>
      <c r="E71" s="23"/>
      <c r="F71" s="23"/>
      <c r="G71" s="23"/>
      <c r="H71" s="23"/>
    </row>
    <row r="72" spans="1:8" hidden="1">
      <c r="A72" s="22" t="s">
        <v>306</v>
      </c>
      <c r="B72" s="23"/>
      <c r="C72" s="23"/>
      <c r="D72" s="23"/>
      <c r="E72" s="23"/>
      <c r="F72" s="23"/>
      <c r="G72" s="23"/>
      <c r="H72" s="23"/>
    </row>
    <row r="73" spans="1:8" ht="45" hidden="1">
      <c r="A73" s="89" t="s">
        <v>303</v>
      </c>
      <c r="B73" s="89" t="s">
        <v>221</v>
      </c>
      <c r="C73" s="89" t="s">
        <v>395</v>
      </c>
      <c r="D73" s="89" t="s">
        <v>496</v>
      </c>
      <c r="E73" s="89" t="s">
        <v>338</v>
      </c>
      <c r="F73" s="89" t="s">
        <v>333</v>
      </c>
      <c r="G73" s="89" t="s">
        <v>31</v>
      </c>
      <c r="H73" s="89" t="s">
        <v>307</v>
      </c>
    </row>
    <row r="74" spans="1:8" hidden="1">
      <c r="A74" s="125" t="s">
        <v>375</v>
      </c>
      <c r="B74" s="125" t="s">
        <v>375</v>
      </c>
      <c r="C74" s="125" t="s">
        <v>375</v>
      </c>
      <c r="D74" s="125" t="s">
        <v>375</v>
      </c>
      <c r="E74" s="125" t="s">
        <v>375</v>
      </c>
      <c r="F74" s="125" t="s">
        <v>375</v>
      </c>
      <c r="G74" s="125" t="s">
        <v>375</v>
      </c>
      <c r="H74" s="125" t="s">
        <v>375</v>
      </c>
    </row>
    <row r="75" spans="1:8" hidden="1">
      <c r="A75" s="125" t="s">
        <v>375</v>
      </c>
      <c r="B75" s="125" t="s">
        <v>375</v>
      </c>
      <c r="C75" s="125" t="s">
        <v>375</v>
      </c>
      <c r="D75" s="125" t="s">
        <v>375</v>
      </c>
      <c r="E75" s="125" t="s">
        <v>375</v>
      </c>
      <c r="F75" s="125" t="s">
        <v>375</v>
      </c>
      <c r="G75" s="125" t="s">
        <v>375</v>
      </c>
      <c r="H75" s="125" t="s">
        <v>375</v>
      </c>
    </row>
    <row r="76" spans="1:8" hidden="1">
      <c r="A76" s="125" t="s">
        <v>375</v>
      </c>
      <c r="B76" s="125" t="s">
        <v>375</v>
      </c>
      <c r="C76" s="125" t="s">
        <v>375</v>
      </c>
      <c r="D76" s="125" t="s">
        <v>375</v>
      </c>
      <c r="E76" s="125" t="s">
        <v>375</v>
      </c>
      <c r="F76" s="125" t="s">
        <v>375</v>
      </c>
      <c r="G76" s="125" t="s">
        <v>375</v>
      </c>
      <c r="H76" s="125" t="s">
        <v>375</v>
      </c>
    </row>
    <row r="77" spans="1:8" hidden="1">
      <c r="A77" s="125" t="s">
        <v>375</v>
      </c>
      <c r="B77" s="125" t="s">
        <v>375</v>
      </c>
      <c r="C77" s="125" t="s">
        <v>375</v>
      </c>
      <c r="D77" s="125" t="s">
        <v>375</v>
      </c>
      <c r="E77" s="125" t="s">
        <v>375</v>
      </c>
      <c r="F77" s="125" t="s">
        <v>375</v>
      </c>
      <c r="G77" s="125" t="s">
        <v>375</v>
      </c>
      <c r="H77" s="125" t="s">
        <v>375</v>
      </c>
    </row>
    <row r="78" spans="1:8" hidden="1">
      <c r="A78" s="125" t="s">
        <v>375</v>
      </c>
      <c r="B78" s="125" t="s">
        <v>375</v>
      </c>
      <c r="C78" s="125" t="s">
        <v>375</v>
      </c>
      <c r="D78" s="125" t="s">
        <v>375</v>
      </c>
      <c r="E78" s="125" t="s">
        <v>375</v>
      </c>
      <c r="F78" s="125" t="s">
        <v>375</v>
      </c>
      <c r="G78" s="125" t="s">
        <v>375</v>
      </c>
      <c r="H78" s="125" t="s">
        <v>375</v>
      </c>
    </row>
    <row r="79" spans="1:8" hidden="1">
      <c r="A79" s="125" t="s">
        <v>375</v>
      </c>
      <c r="B79" s="125" t="s">
        <v>375</v>
      </c>
      <c r="C79" s="125" t="s">
        <v>375</v>
      </c>
      <c r="D79" s="125" t="s">
        <v>375</v>
      </c>
      <c r="E79" s="125" t="s">
        <v>375</v>
      </c>
      <c r="F79" s="125" t="s">
        <v>375</v>
      </c>
      <c r="G79" s="125" t="s">
        <v>375</v>
      </c>
      <c r="H79" s="125" t="s">
        <v>375</v>
      </c>
    </row>
    <row r="80" spans="1:8" hidden="1">
      <c r="A80" s="125" t="s">
        <v>375</v>
      </c>
      <c r="B80" s="125" t="s">
        <v>375</v>
      </c>
      <c r="C80" s="125" t="s">
        <v>375</v>
      </c>
      <c r="D80" s="125" t="s">
        <v>375</v>
      </c>
      <c r="E80" s="125" t="s">
        <v>375</v>
      </c>
      <c r="F80" s="125" t="s">
        <v>375</v>
      </c>
      <c r="G80" s="125" t="s">
        <v>375</v>
      </c>
      <c r="H80" s="125" t="s">
        <v>375</v>
      </c>
    </row>
    <row r="81" spans="1:8" hidden="1">
      <c r="A81" s="125" t="s">
        <v>375</v>
      </c>
      <c r="B81" s="125" t="s">
        <v>375</v>
      </c>
      <c r="C81" s="125" t="s">
        <v>375</v>
      </c>
      <c r="D81" s="125" t="s">
        <v>375</v>
      </c>
      <c r="E81" s="125" t="s">
        <v>375</v>
      </c>
      <c r="F81" s="125" t="s">
        <v>375</v>
      </c>
      <c r="G81" s="125" t="s">
        <v>375</v>
      </c>
      <c r="H81" s="125" t="s">
        <v>375</v>
      </c>
    </row>
    <row r="82" spans="1:8" hidden="1">
      <c r="A82" s="386" t="s">
        <v>139</v>
      </c>
      <c r="B82" s="386"/>
      <c r="C82" s="386"/>
      <c r="D82" s="386"/>
      <c r="E82" s="386"/>
      <c r="F82" s="386"/>
      <c r="G82" s="386"/>
      <c r="H82" s="125" t="s">
        <v>375</v>
      </c>
    </row>
    <row r="83" spans="1:8" hidden="1">
      <c r="A83" s="9"/>
      <c r="B83" s="23"/>
      <c r="C83" s="23"/>
      <c r="D83" s="23"/>
      <c r="E83" s="23"/>
      <c r="F83" s="23"/>
      <c r="G83" s="23"/>
      <c r="H83" s="23"/>
    </row>
    <row r="84" spans="1:8" hidden="1">
      <c r="A84" s="22" t="s">
        <v>308</v>
      </c>
      <c r="B84" s="23"/>
      <c r="C84" s="23"/>
      <c r="D84" s="23"/>
      <c r="E84" s="23"/>
      <c r="F84" s="23"/>
      <c r="G84" s="23"/>
      <c r="H84" s="23"/>
    </row>
    <row r="85" spans="1:8" ht="56.25" hidden="1">
      <c r="A85" s="89" t="s">
        <v>298</v>
      </c>
      <c r="B85" s="89" t="s">
        <v>221</v>
      </c>
      <c r="C85" s="89" t="s">
        <v>285</v>
      </c>
      <c r="D85" s="89" t="s">
        <v>328</v>
      </c>
      <c r="E85" s="89" t="s">
        <v>386</v>
      </c>
      <c r="F85" s="89" t="s">
        <v>333</v>
      </c>
      <c r="G85" s="89" t="s">
        <v>31</v>
      </c>
      <c r="H85" s="89" t="s">
        <v>201</v>
      </c>
    </row>
    <row r="86" spans="1:8" hidden="1">
      <c r="A86" s="125" t="s">
        <v>375</v>
      </c>
      <c r="B86" s="125" t="s">
        <v>375</v>
      </c>
      <c r="C86" s="125" t="s">
        <v>375</v>
      </c>
      <c r="D86" s="125" t="s">
        <v>375</v>
      </c>
      <c r="E86" s="125" t="s">
        <v>375</v>
      </c>
      <c r="F86" s="125" t="s">
        <v>375</v>
      </c>
      <c r="G86" s="125" t="s">
        <v>375</v>
      </c>
      <c r="H86" s="125" t="s">
        <v>375</v>
      </c>
    </row>
    <row r="87" spans="1:8" hidden="1">
      <c r="A87" s="125" t="s">
        <v>375</v>
      </c>
      <c r="B87" s="125" t="s">
        <v>375</v>
      </c>
      <c r="C87" s="125" t="s">
        <v>375</v>
      </c>
      <c r="D87" s="125" t="s">
        <v>375</v>
      </c>
      <c r="E87" s="125" t="s">
        <v>375</v>
      </c>
      <c r="F87" s="125" t="s">
        <v>375</v>
      </c>
      <c r="G87" s="125" t="s">
        <v>375</v>
      </c>
      <c r="H87" s="125" t="s">
        <v>375</v>
      </c>
    </row>
    <row r="88" spans="1:8" hidden="1">
      <c r="A88" s="125" t="s">
        <v>375</v>
      </c>
      <c r="B88" s="125" t="s">
        <v>375</v>
      </c>
      <c r="C88" s="125" t="s">
        <v>375</v>
      </c>
      <c r="D88" s="125" t="s">
        <v>375</v>
      </c>
      <c r="E88" s="125" t="s">
        <v>375</v>
      </c>
      <c r="F88" s="125" t="s">
        <v>375</v>
      </c>
      <c r="G88" s="125" t="s">
        <v>375</v>
      </c>
      <c r="H88" s="125" t="s">
        <v>375</v>
      </c>
    </row>
    <row r="89" spans="1:8" hidden="1">
      <c r="A89" s="125" t="s">
        <v>375</v>
      </c>
      <c r="B89" s="125" t="s">
        <v>375</v>
      </c>
      <c r="C89" s="125" t="s">
        <v>375</v>
      </c>
      <c r="D89" s="125" t="s">
        <v>375</v>
      </c>
      <c r="E89" s="125" t="s">
        <v>375</v>
      </c>
      <c r="F89" s="125" t="s">
        <v>375</v>
      </c>
      <c r="G89" s="125" t="s">
        <v>375</v>
      </c>
      <c r="H89" s="125" t="s">
        <v>375</v>
      </c>
    </row>
    <row r="90" spans="1:8" hidden="1">
      <c r="A90" s="125" t="s">
        <v>375</v>
      </c>
      <c r="B90" s="125" t="s">
        <v>375</v>
      </c>
      <c r="C90" s="125" t="s">
        <v>375</v>
      </c>
      <c r="D90" s="125" t="s">
        <v>375</v>
      </c>
      <c r="E90" s="125" t="s">
        <v>375</v>
      </c>
      <c r="F90" s="125" t="s">
        <v>375</v>
      </c>
      <c r="G90" s="125" t="s">
        <v>375</v>
      </c>
      <c r="H90" s="125" t="s">
        <v>375</v>
      </c>
    </row>
    <row r="91" spans="1:8" hidden="1">
      <c r="A91" s="125" t="s">
        <v>375</v>
      </c>
      <c r="B91" s="125" t="s">
        <v>375</v>
      </c>
      <c r="C91" s="125" t="s">
        <v>375</v>
      </c>
      <c r="D91" s="125" t="s">
        <v>375</v>
      </c>
      <c r="E91" s="125" t="s">
        <v>375</v>
      </c>
      <c r="F91" s="125" t="s">
        <v>375</v>
      </c>
      <c r="G91" s="125" t="s">
        <v>375</v>
      </c>
      <c r="H91" s="125" t="s">
        <v>375</v>
      </c>
    </row>
    <row r="92" spans="1:8" hidden="1">
      <c r="A92" s="125" t="s">
        <v>375</v>
      </c>
      <c r="B92" s="125" t="s">
        <v>375</v>
      </c>
      <c r="C92" s="125" t="s">
        <v>375</v>
      </c>
      <c r="D92" s="125" t="s">
        <v>375</v>
      </c>
      <c r="E92" s="125" t="s">
        <v>375</v>
      </c>
      <c r="F92" s="125" t="s">
        <v>375</v>
      </c>
      <c r="G92" s="125" t="s">
        <v>375</v>
      </c>
      <c r="H92" s="125" t="s">
        <v>375</v>
      </c>
    </row>
    <row r="93" spans="1:8" hidden="1">
      <c r="A93" s="386" t="s">
        <v>139</v>
      </c>
      <c r="B93" s="386"/>
      <c r="C93" s="386"/>
      <c r="D93" s="386"/>
      <c r="E93" s="386"/>
      <c r="F93" s="386"/>
      <c r="G93" s="51"/>
      <c r="H93" s="125" t="s">
        <v>375</v>
      </c>
    </row>
    <row r="94" spans="1:8" hidden="1">
      <c r="A94" s="22"/>
      <c r="B94" s="23"/>
      <c r="C94" s="23"/>
      <c r="D94" s="23"/>
      <c r="E94" s="23"/>
      <c r="F94" s="23"/>
      <c r="G94" s="23"/>
      <c r="H94" s="23"/>
    </row>
    <row r="95" spans="1:8" hidden="1">
      <c r="A95" s="22" t="s">
        <v>321</v>
      </c>
      <c r="B95" s="23"/>
      <c r="C95" s="23"/>
      <c r="D95" s="23"/>
      <c r="E95" s="23"/>
      <c r="F95" s="23"/>
      <c r="G95" s="23"/>
      <c r="H95" s="23"/>
    </row>
    <row r="96" spans="1:8" hidden="1"/>
  </sheetData>
  <mergeCells count="13">
    <mergeCell ref="A57:H57"/>
    <mergeCell ref="A59:H59"/>
    <mergeCell ref="A65:G65"/>
    <mergeCell ref="A70:H70"/>
    <mergeCell ref="A93:F93"/>
    <mergeCell ref="A82:G82"/>
    <mergeCell ref="A1:I1"/>
    <mergeCell ref="A11:H11"/>
    <mergeCell ref="A25:H25"/>
    <mergeCell ref="A29:H29"/>
    <mergeCell ref="A55:H55"/>
    <mergeCell ref="A42:G42"/>
    <mergeCell ref="A53:G53"/>
  </mergeCells>
  <pageMargins left="0.31496062992125984" right="0.31496062992125984" top="0.74803149606299213" bottom="0.74803149606299213" header="0.31496062992125984" footer="0.31496062992125984"/>
  <pageSetup paperSize="9" scale="80"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8"/>
  <sheetViews>
    <sheetView workbookViewId="0">
      <selection activeCell="P10" sqref="P10"/>
    </sheetView>
  </sheetViews>
  <sheetFormatPr defaultRowHeight="15"/>
  <cols>
    <col min="1" max="1" width="11.425781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394" t="s">
        <v>322</v>
      </c>
      <c r="B1" s="395"/>
      <c r="C1" s="395"/>
      <c r="D1" s="395"/>
      <c r="E1" s="395"/>
      <c r="F1" s="395"/>
      <c r="G1" s="395"/>
      <c r="H1" s="395"/>
      <c r="I1" s="395"/>
    </row>
    <row r="2" spans="1:9" ht="17.25" customHeight="1">
      <c r="A2" s="75" t="s">
        <v>309</v>
      </c>
      <c r="B2" s="74"/>
      <c r="C2" s="74"/>
      <c r="D2" s="74"/>
      <c r="E2" s="74"/>
      <c r="F2" s="74"/>
      <c r="G2" s="74"/>
      <c r="H2" s="74"/>
      <c r="I2" s="74"/>
    </row>
    <row r="3" spans="1:9">
      <c r="A3" s="75"/>
      <c r="B3" s="74"/>
      <c r="C3" s="74"/>
      <c r="D3" s="74"/>
      <c r="E3" s="74"/>
      <c r="F3" s="74"/>
      <c r="G3" s="74"/>
      <c r="H3" s="74"/>
      <c r="I3" s="74"/>
    </row>
    <row r="4" spans="1:9">
      <c r="A4" s="130" t="s">
        <v>310</v>
      </c>
      <c r="B4" s="74"/>
      <c r="C4" s="74"/>
      <c r="D4" s="74"/>
      <c r="E4" s="74"/>
      <c r="F4" s="74"/>
      <c r="G4" s="74"/>
      <c r="H4" s="74"/>
      <c r="I4" s="74"/>
    </row>
    <row r="5" spans="1:9" ht="48">
      <c r="A5" s="77" t="s">
        <v>396</v>
      </c>
      <c r="B5" s="77" t="s">
        <v>397</v>
      </c>
      <c r="C5" s="77" t="s">
        <v>398</v>
      </c>
      <c r="D5" s="77" t="s">
        <v>399</v>
      </c>
      <c r="E5" s="77" t="s">
        <v>398</v>
      </c>
      <c r="F5" s="78" t="s">
        <v>283</v>
      </c>
      <c r="G5" s="78" t="s">
        <v>497</v>
      </c>
      <c r="H5" s="78" t="s">
        <v>338</v>
      </c>
      <c r="I5" s="77" t="s">
        <v>400</v>
      </c>
    </row>
    <row r="6" spans="1:9" ht="40.5" customHeight="1">
      <c r="A6" s="77" t="s">
        <v>543</v>
      </c>
      <c r="B6" s="76">
        <v>43646</v>
      </c>
      <c r="C6" s="77">
        <v>1507.35</v>
      </c>
      <c r="D6" s="76">
        <v>43712</v>
      </c>
      <c r="E6" s="76">
        <v>43712</v>
      </c>
      <c r="F6" s="53" t="s">
        <v>505</v>
      </c>
      <c r="G6" s="145"/>
      <c r="H6" s="53" t="s">
        <v>602</v>
      </c>
      <c r="I6" s="200">
        <v>1507.35</v>
      </c>
    </row>
    <row r="7" spans="1:9" ht="39.75" customHeight="1">
      <c r="A7" s="77" t="s">
        <v>543</v>
      </c>
      <c r="B7" s="76">
        <v>43646</v>
      </c>
      <c r="C7" s="117">
        <v>3389.05</v>
      </c>
      <c r="D7" s="76">
        <v>43712</v>
      </c>
      <c r="E7" s="76">
        <v>43712</v>
      </c>
      <c r="F7" s="151" t="s">
        <v>518</v>
      </c>
      <c r="G7" s="160"/>
      <c r="H7" s="151" t="s">
        <v>601</v>
      </c>
      <c r="I7" s="200">
        <v>3389.05</v>
      </c>
    </row>
    <row r="8" spans="1:9">
      <c r="A8" s="392" t="s">
        <v>311</v>
      </c>
      <c r="B8" s="392"/>
      <c r="C8" s="392"/>
      <c r="D8" s="392"/>
      <c r="E8" s="392"/>
      <c r="F8" s="392"/>
      <c r="G8" s="392"/>
      <c r="H8" s="392"/>
      <c r="I8" s="146">
        <f>I7</f>
        <v>3389.05</v>
      </c>
    </row>
    <row r="9" spans="1:9">
      <c r="A9" s="75"/>
      <c r="B9" s="74"/>
      <c r="C9" s="74"/>
      <c r="D9" s="74"/>
      <c r="E9" s="74"/>
      <c r="F9" s="74"/>
      <c r="G9" s="74"/>
      <c r="H9" s="74"/>
      <c r="I9" s="74"/>
    </row>
    <row r="10" spans="1:9">
      <c r="A10" s="75" t="s">
        <v>312</v>
      </c>
      <c r="B10" s="74"/>
      <c r="C10" s="74"/>
      <c r="D10" s="74"/>
      <c r="E10" s="74"/>
      <c r="F10" s="74"/>
      <c r="G10" s="74"/>
      <c r="H10" s="74"/>
      <c r="I10" s="74"/>
    </row>
    <row r="11" spans="1:9" ht="60">
      <c r="A11" s="77" t="s">
        <v>396</v>
      </c>
      <c r="B11" s="77" t="s">
        <v>397</v>
      </c>
      <c r="C11" s="77" t="s">
        <v>398</v>
      </c>
      <c r="D11" s="77" t="s">
        <v>399</v>
      </c>
      <c r="E11" s="77" t="s">
        <v>398</v>
      </c>
      <c r="F11" s="77" t="s">
        <v>285</v>
      </c>
      <c r="G11" s="78" t="s">
        <v>328</v>
      </c>
      <c r="H11" s="78" t="s">
        <v>286</v>
      </c>
      <c r="I11" s="77" t="s">
        <v>400</v>
      </c>
    </row>
    <row r="12" spans="1:9" ht="35.25" customHeight="1">
      <c r="A12" s="79" t="s">
        <v>545</v>
      </c>
      <c r="B12" s="76">
        <v>43646</v>
      </c>
      <c r="C12" s="117">
        <v>71.510000000000005</v>
      </c>
      <c r="D12" s="76">
        <v>43705</v>
      </c>
      <c r="E12" s="117" t="s">
        <v>578</v>
      </c>
      <c r="F12" s="148" t="s">
        <v>509</v>
      </c>
      <c r="G12" s="156" t="s">
        <v>538</v>
      </c>
      <c r="H12" s="148" t="s">
        <v>539</v>
      </c>
      <c r="I12" s="200" t="s">
        <v>578</v>
      </c>
    </row>
    <row r="13" spans="1:9" ht="41.25" customHeight="1">
      <c r="A13" s="79" t="s">
        <v>540</v>
      </c>
      <c r="B13" s="76">
        <v>43646</v>
      </c>
      <c r="C13" s="117">
        <v>1313.89</v>
      </c>
      <c r="D13" s="76">
        <v>43675</v>
      </c>
      <c r="E13" s="117">
        <v>883.26</v>
      </c>
      <c r="F13" s="148" t="s">
        <v>510</v>
      </c>
      <c r="G13" s="156" t="s">
        <v>511</v>
      </c>
      <c r="H13" s="148" t="s">
        <v>532</v>
      </c>
      <c r="I13" s="200">
        <v>883.26</v>
      </c>
    </row>
    <row r="14" spans="1:9" ht="41.25" customHeight="1">
      <c r="A14" s="77" t="s">
        <v>541</v>
      </c>
      <c r="B14" s="76">
        <v>43646</v>
      </c>
      <c r="C14" s="77">
        <v>138.30000000000001</v>
      </c>
      <c r="D14" s="76">
        <v>43675</v>
      </c>
      <c r="E14" s="77">
        <v>88.01</v>
      </c>
      <c r="F14" s="148" t="s">
        <v>510</v>
      </c>
      <c r="G14" s="156" t="s">
        <v>511</v>
      </c>
      <c r="H14" s="148" t="s">
        <v>532</v>
      </c>
      <c r="I14" s="200">
        <v>88.01</v>
      </c>
    </row>
    <row r="15" spans="1:9" ht="41.25" customHeight="1">
      <c r="A15" s="77" t="s">
        <v>542</v>
      </c>
      <c r="B15" s="76">
        <v>43646</v>
      </c>
      <c r="C15" s="77">
        <v>1163.54</v>
      </c>
      <c r="D15" s="76">
        <v>43675</v>
      </c>
      <c r="E15" s="77">
        <v>1089.1500000000001</v>
      </c>
      <c r="F15" s="53" t="s">
        <v>512</v>
      </c>
      <c r="G15" s="156" t="s">
        <v>513</v>
      </c>
      <c r="H15" s="148" t="s">
        <v>533</v>
      </c>
      <c r="I15" s="200">
        <v>1089.1500000000001</v>
      </c>
    </row>
    <row r="16" spans="1:9">
      <c r="A16" s="392" t="s">
        <v>311</v>
      </c>
      <c r="B16" s="392"/>
      <c r="C16" s="392"/>
      <c r="D16" s="392"/>
      <c r="E16" s="392"/>
      <c r="F16" s="392"/>
      <c r="G16" s="392"/>
      <c r="H16" s="392"/>
      <c r="I16" s="393">
        <f>SUM(I12:I15)</f>
        <v>2060.42</v>
      </c>
    </row>
    <row r="18" spans="5:5">
      <c r="E18" s="64"/>
    </row>
  </sheetData>
  <mergeCells count="4">
    <mergeCell ref="A16:H16"/>
    <mergeCell ref="I16"/>
    <mergeCell ref="A8:H8"/>
    <mergeCell ref="A1:I1"/>
  </mergeCells>
  <pageMargins left="0.31496062992125984" right="0.31496062992125984"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tabSelected="1" workbookViewId="0">
      <selection activeCell="BB1" sqref="BA1:BB1"/>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c r="A1" s="397" t="s">
        <v>582</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c r="AU1" s="397"/>
      <c r="AV1" s="397"/>
      <c r="AW1" s="397"/>
      <c r="AX1" s="397"/>
    </row>
    <row r="2" spans="1:50">
      <c r="A2" s="398" t="s">
        <v>583</v>
      </c>
      <c r="B2" s="398"/>
      <c r="C2" s="398"/>
      <c r="D2" s="398"/>
      <c r="E2" s="398"/>
      <c r="F2" s="398"/>
      <c r="G2" s="398"/>
      <c r="H2" s="398"/>
      <c r="I2" s="398"/>
      <c r="J2" s="398"/>
      <c r="K2" s="398"/>
      <c r="L2" s="398"/>
      <c r="M2" s="398"/>
      <c r="N2" s="398"/>
      <c r="O2" s="398"/>
      <c r="P2" s="398"/>
      <c r="Q2" s="398"/>
      <c r="R2" s="398"/>
      <c r="S2" s="398"/>
      <c r="T2" s="398"/>
      <c r="U2" s="398"/>
      <c r="V2" s="398"/>
      <c r="W2" s="398"/>
      <c r="X2" s="398"/>
      <c r="Y2" s="398"/>
      <c r="Z2" s="398"/>
      <c r="AA2" s="398"/>
      <c r="AB2" s="398"/>
      <c r="AC2" s="398"/>
      <c r="AD2" s="398"/>
      <c r="AE2" s="398"/>
      <c r="AF2" s="398"/>
      <c r="AG2" s="398"/>
      <c r="AH2" s="398"/>
      <c r="AI2" s="398"/>
      <c r="AJ2" s="398"/>
      <c r="AK2" s="398"/>
      <c r="AL2" s="398"/>
      <c r="AM2" s="398"/>
      <c r="AN2" s="398"/>
      <c r="AO2" s="399"/>
      <c r="AP2" s="399"/>
      <c r="AQ2" s="399"/>
      <c r="AR2" s="399"/>
      <c r="AS2" s="399"/>
      <c r="AT2" s="399"/>
      <c r="AU2" s="399"/>
      <c r="AV2" s="399"/>
      <c r="AW2" s="399"/>
      <c r="AX2" s="399"/>
    </row>
    <row r="3" spans="1:50">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c r="AW3" s="254"/>
      <c r="AX3" s="254"/>
    </row>
    <row r="4" spans="1:50">
      <c r="A4" s="398" t="s">
        <v>584</v>
      </c>
      <c r="B4" s="398"/>
      <c r="C4" s="398"/>
      <c r="D4" s="398"/>
      <c r="E4" s="398"/>
      <c r="F4" s="398"/>
      <c r="G4" s="398"/>
      <c r="H4" s="398"/>
      <c r="I4" s="398"/>
      <c r="J4" s="398"/>
      <c r="K4" s="398"/>
      <c r="L4" s="399"/>
      <c r="M4" s="399"/>
      <c r="N4" s="399"/>
      <c r="O4" s="399"/>
      <c r="P4" s="399"/>
      <c r="Q4" s="399"/>
      <c r="R4" s="399"/>
      <c r="S4" s="399"/>
      <c r="T4" s="399"/>
      <c r="U4" s="399"/>
      <c r="V4" s="399"/>
      <c r="W4" s="399"/>
      <c r="X4" s="399"/>
      <c r="Y4" s="399"/>
      <c r="Z4" s="399"/>
      <c r="AA4" s="399"/>
      <c r="AB4" s="399"/>
      <c r="AC4" s="399"/>
      <c r="AD4" s="399"/>
      <c r="AE4" s="399"/>
      <c r="AF4" s="254"/>
      <c r="AG4" s="254"/>
      <c r="AH4" s="254"/>
      <c r="AI4" s="254"/>
      <c r="AJ4" s="254"/>
      <c r="AK4" s="254"/>
      <c r="AL4" s="254"/>
      <c r="AM4" s="254"/>
      <c r="AN4" s="254"/>
      <c r="AO4" s="254"/>
      <c r="AP4" s="254"/>
      <c r="AQ4" s="254"/>
      <c r="AR4" s="254"/>
      <c r="AS4" s="254"/>
      <c r="AT4" s="254"/>
      <c r="AU4" s="254"/>
      <c r="AV4" s="254"/>
      <c r="AW4" s="254"/>
      <c r="AX4" s="254"/>
    </row>
    <row r="5" spans="1:50">
      <c r="A5" s="254"/>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c r="AW5" s="254"/>
      <c r="AX5" s="254"/>
    </row>
    <row r="6" spans="1:50">
      <c r="A6" s="396" t="s">
        <v>585</v>
      </c>
      <c r="B6" s="396"/>
      <c r="C6" s="396"/>
      <c r="D6" s="396"/>
      <c r="E6" s="396"/>
      <c r="F6" s="396"/>
      <c r="G6" s="396"/>
      <c r="H6" s="396"/>
      <c r="I6" s="396"/>
      <c r="J6" s="396"/>
      <c r="K6" s="396"/>
      <c r="L6" s="396"/>
      <c r="M6" s="396"/>
      <c r="N6" s="396"/>
      <c r="O6" s="396"/>
      <c r="P6" s="396"/>
      <c r="Q6" s="396"/>
      <c r="R6" s="396"/>
      <c r="S6" s="254"/>
      <c r="T6" s="254"/>
      <c r="U6" s="254"/>
      <c r="V6" s="254"/>
      <c r="W6" s="254"/>
      <c r="X6" s="254"/>
      <c r="Y6" s="254"/>
      <c r="Z6" s="254"/>
      <c r="AA6" s="254"/>
      <c r="AB6" s="254"/>
      <c r="AC6" s="254"/>
      <c r="AD6" s="254"/>
      <c r="AE6" s="254"/>
      <c r="AF6" s="254"/>
      <c r="AG6" s="254"/>
      <c r="AH6" s="254"/>
      <c r="AI6" s="254"/>
      <c r="AJ6" s="254"/>
      <c r="AK6" s="254"/>
      <c r="AL6" s="254"/>
      <c r="AM6" s="254"/>
      <c r="AN6" s="254"/>
      <c r="AO6" s="254"/>
      <c r="AP6" s="254"/>
      <c r="AQ6" s="254"/>
      <c r="AR6" s="254"/>
      <c r="AS6" s="254"/>
      <c r="AT6" s="254"/>
      <c r="AU6" s="254"/>
      <c r="AV6" s="254"/>
      <c r="AW6" s="254"/>
      <c r="AX6" s="254"/>
    </row>
    <row r="7" spans="1:50">
      <c r="A7" s="399"/>
      <c r="B7" s="399"/>
      <c r="C7" s="399"/>
      <c r="D7" s="399"/>
      <c r="E7" s="399"/>
      <c r="F7" s="399"/>
      <c r="G7" s="399"/>
      <c r="H7" s="399"/>
      <c r="I7" s="399"/>
      <c r="J7" s="399"/>
      <c r="K7" s="399"/>
      <c r="L7" s="399"/>
      <c r="M7" s="399"/>
      <c r="N7" s="399"/>
      <c r="O7" s="399"/>
      <c r="P7" s="399"/>
      <c r="Q7" s="399"/>
      <c r="R7" s="399"/>
      <c r="S7" s="399"/>
      <c r="T7" s="399"/>
      <c r="U7" s="254"/>
      <c r="V7" s="254"/>
      <c r="W7" s="254"/>
      <c r="X7" s="255"/>
      <c r="Y7" s="255"/>
      <c r="Z7" s="401"/>
      <c r="AA7" s="401"/>
      <c r="AB7" s="401"/>
      <c r="AC7" s="401"/>
      <c r="AD7" s="401"/>
      <c r="AE7" s="401"/>
      <c r="AF7" s="401"/>
      <c r="AG7" s="401"/>
      <c r="AH7" s="401"/>
      <c r="AI7" s="401"/>
      <c r="AJ7" s="401"/>
      <c r="AK7" s="401"/>
      <c r="AL7" s="255"/>
      <c r="AM7" s="400" t="s">
        <v>600</v>
      </c>
      <c r="AN7" s="400"/>
      <c r="AO7" s="400"/>
      <c r="AP7" s="400"/>
      <c r="AQ7" s="400"/>
      <c r="AR7" s="400"/>
      <c r="AS7" s="400"/>
      <c r="AT7" s="400"/>
      <c r="AU7" s="400"/>
      <c r="AV7" s="400"/>
      <c r="AW7" s="400"/>
      <c r="AX7" s="254"/>
    </row>
    <row r="8" spans="1:50">
      <c r="A8" s="402" t="s">
        <v>586</v>
      </c>
      <c r="B8" s="402"/>
      <c r="C8" s="402"/>
      <c r="D8" s="402"/>
      <c r="E8" s="402"/>
      <c r="F8" s="402"/>
      <c r="G8" s="402"/>
      <c r="H8" s="402"/>
      <c r="I8" s="402"/>
      <c r="J8" s="402"/>
      <c r="K8" s="402"/>
      <c r="L8" s="402"/>
      <c r="M8" s="402"/>
      <c r="N8" s="402"/>
      <c r="O8" s="402"/>
      <c r="P8" s="402"/>
      <c r="Q8" s="402"/>
      <c r="R8" s="402"/>
      <c r="S8" s="402"/>
      <c r="T8" s="402"/>
      <c r="U8" s="254"/>
      <c r="V8" s="254"/>
      <c r="W8" s="254"/>
      <c r="X8" s="254"/>
      <c r="Y8" s="254"/>
      <c r="Z8" s="419" t="s">
        <v>587</v>
      </c>
      <c r="AA8" s="419"/>
      <c r="AB8" s="419"/>
      <c r="AC8" s="419"/>
      <c r="AD8" s="419"/>
      <c r="AE8" s="419"/>
      <c r="AF8" s="419"/>
      <c r="AG8" s="419"/>
      <c r="AH8" s="419"/>
      <c r="AI8" s="419"/>
      <c r="AJ8" s="419"/>
      <c r="AK8" s="419"/>
      <c r="AL8" s="317"/>
      <c r="AM8" s="317"/>
      <c r="AN8" s="317"/>
      <c r="AO8" s="317"/>
      <c r="AP8" s="317"/>
      <c r="AQ8" s="317"/>
      <c r="AR8" s="317"/>
      <c r="AS8" s="317"/>
      <c r="AT8" s="317"/>
      <c r="AU8" s="317"/>
      <c r="AV8" s="317"/>
      <c r="AW8" s="317"/>
      <c r="AX8" s="254"/>
    </row>
    <row r="9" spans="1:50">
      <c r="A9" s="403"/>
      <c r="B9" s="403"/>
      <c r="C9" s="403"/>
      <c r="D9" s="403"/>
      <c r="E9" s="403"/>
      <c r="F9" s="403"/>
      <c r="G9" s="403"/>
      <c r="H9" s="403"/>
      <c r="I9" s="403"/>
      <c r="J9" s="403"/>
      <c r="K9" s="403"/>
      <c r="L9" s="403"/>
      <c r="M9" s="403"/>
      <c r="N9" s="403"/>
      <c r="O9" s="403"/>
      <c r="P9" s="403"/>
      <c r="Q9" s="403"/>
      <c r="R9" s="403"/>
      <c r="S9" s="403"/>
      <c r="T9" s="403"/>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c r="AW9" s="254"/>
      <c r="AX9" s="254"/>
    </row>
    <row r="10" spans="1:50" ht="2.25" customHeight="1">
      <c r="A10" s="403"/>
      <c r="B10" s="403"/>
      <c r="C10" s="403"/>
      <c r="D10" s="403"/>
      <c r="E10" s="403"/>
      <c r="F10" s="403"/>
      <c r="G10" s="403"/>
      <c r="H10" s="403"/>
      <c r="I10" s="403"/>
      <c r="J10" s="403"/>
      <c r="K10" s="403"/>
      <c r="L10" s="403"/>
      <c r="M10" s="403"/>
      <c r="N10" s="403"/>
      <c r="O10" s="403"/>
      <c r="P10" s="403"/>
      <c r="Q10" s="403"/>
      <c r="R10" s="403"/>
      <c r="S10" s="403"/>
      <c r="T10" s="403"/>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c r="AW10" s="254"/>
      <c r="AX10" s="254"/>
    </row>
    <row r="11" spans="1:50">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t="s">
        <v>588</v>
      </c>
      <c r="Y11" s="254"/>
      <c r="Z11" s="254" t="s">
        <v>589</v>
      </c>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c r="AW11" s="254"/>
      <c r="AX11" s="254"/>
    </row>
    <row r="12" spans="1:50">
      <c r="A12" s="404" t="s">
        <v>590</v>
      </c>
      <c r="B12" s="405"/>
      <c r="C12" s="405"/>
      <c r="D12" s="405"/>
      <c r="E12" s="405"/>
      <c r="F12" s="405"/>
      <c r="G12" s="405"/>
      <c r="H12" s="405"/>
      <c r="I12" s="405"/>
      <c r="J12" s="405"/>
      <c r="K12" s="405"/>
      <c r="L12" s="405"/>
      <c r="M12" s="405"/>
      <c r="N12" s="405"/>
      <c r="O12" s="405"/>
      <c r="P12" s="405"/>
      <c r="Q12" s="405"/>
      <c r="R12" s="405"/>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c r="AW12" s="254"/>
      <c r="AX12" s="254"/>
    </row>
    <row r="13" spans="1:50">
      <c r="A13" s="399"/>
      <c r="B13" s="399"/>
      <c r="C13" s="399"/>
      <c r="D13" s="399"/>
      <c r="E13" s="399"/>
      <c r="F13" s="399"/>
      <c r="G13" s="399"/>
      <c r="H13" s="399"/>
      <c r="I13" s="399"/>
      <c r="J13" s="399"/>
      <c r="K13" s="399"/>
      <c r="L13" s="399"/>
      <c r="M13" s="399"/>
      <c r="N13" s="399"/>
      <c r="O13" s="399"/>
      <c r="P13" s="399"/>
      <c r="Q13" s="399"/>
      <c r="R13" s="399"/>
      <c r="S13" s="399"/>
      <c r="T13" s="399"/>
      <c r="U13" s="254"/>
      <c r="V13" s="254"/>
      <c r="W13" s="254"/>
      <c r="X13" s="255"/>
      <c r="Y13" s="255"/>
      <c r="Z13" s="401"/>
      <c r="AA13" s="401"/>
      <c r="AB13" s="401"/>
      <c r="AC13" s="401"/>
      <c r="AD13" s="401"/>
      <c r="AE13" s="401"/>
      <c r="AF13" s="401"/>
      <c r="AG13" s="401"/>
      <c r="AH13" s="401"/>
      <c r="AI13" s="401"/>
      <c r="AJ13" s="401"/>
      <c r="AK13" s="401"/>
      <c r="AL13" s="255"/>
      <c r="AM13" s="400" t="s">
        <v>600</v>
      </c>
      <c r="AN13" s="400"/>
      <c r="AO13" s="400"/>
      <c r="AP13" s="400"/>
      <c r="AQ13" s="400"/>
      <c r="AR13" s="400"/>
      <c r="AS13" s="400"/>
      <c r="AT13" s="400"/>
      <c r="AU13" s="400"/>
      <c r="AV13" s="400"/>
      <c r="AW13" s="400"/>
      <c r="AX13" s="254"/>
    </row>
    <row r="14" spans="1:50">
      <c r="A14" s="402" t="s">
        <v>586</v>
      </c>
      <c r="B14" s="402"/>
      <c r="C14" s="402"/>
      <c r="D14" s="402"/>
      <c r="E14" s="402"/>
      <c r="F14" s="402"/>
      <c r="G14" s="402"/>
      <c r="H14" s="402"/>
      <c r="I14" s="402"/>
      <c r="J14" s="402"/>
      <c r="K14" s="402"/>
      <c r="L14" s="402"/>
      <c r="M14" s="402"/>
      <c r="N14" s="402"/>
      <c r="O14" s="402"/>
      <c r="P14" s="402"/>
      <c r="Q14" s="402"/>
      <c r="R14" s="402"/>
      <c r="S14" s="402"/>
      <c r="T14" s="402"/>
      <c r="U14" s="254"/>
      <c r="V14" s="254"/>
      <c r="W14" s="254"/>
      <c r="X14" s="254"/>
      <c r="Y14" s="254"/>
      <c r="Z14" s="419" t="s">
        <v>587</v>
      </c>
      <c r="AA14" s="419"/>
      <c r="AB14" s="419"/>
      <c r="AC14" s="419"/>
      <c r="AD14" s="419"/>
      <c r="AE14" s="419"/>
      <c r="AF14" s="419"/>
      <c r="AG14" s="419"/>
      <c r="AH14" s="419"/>
      <c r="AI14" s="419"/>
      <c r="AJ14" s="419"/>
      <c r="AK14" s="419"/>
      <c r="AL14" s="317"/>
      <c r="AM14" s="317"/>
      <c r="AN14" s="317"/>
      <c r="AO14" s="317"/>
      <c r="AP14" s="317"/>
      <c r="AQ14" s="317"/>
      <c r="AR14" s="317"/>
      <c r="AS14" s="317"/>
      <c r="AT14" s="317"/>
      <c r="AU14" s="317"/>
      <c r="AV14" s="317"/>
      <c r="AW14" s="317"/>
      <c r="AX14" s="254"/>
    </row>
    <row r="15" spans="1:50">
      <c r="A15" s="403"/>
      <c r="B15" s="403"/>
      <c r="C15" s="403"/>
      <c r="D15" s="403"/>
      <c r="E15" s="403"/>
      <c r="F15" s="403"/>
      <c r="G15" s="403"/>
      <c r="H15" s="403"/>
      <c r="I15" s="403"/>
      <c r="J15" s="403"/>
      <c r="K15" s="403"/>
      <c r="L15" s="403"/>
      <c r="M15" s="403"/>
      <c r="N15" s="403"/>
      <c r="O15" s="403"/>
      <c r="P15" s="403"/>
      <c r="Q15" s="403"/>
      <c r="R15" s="403"/>
      <c r="S15" s="403"/>
      <c r="T15" s="403"/>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c r="AW15" s="254"/>
      <c r="AX15" s="254"/>
    </row>
    <row r="16" spans="1:50" ht="5.25" customHeight="1">
      <c r="A16" s="403"/>
      <c r="B16" s="403"/>
      <c r="C16" s="403"/>
      <c r="D16" s="403"/>
      <c r="E16" s="403"/>
      <c r="F16" s="403"/>
      <c r="G16" s="403"/>
      <c r="H16" s="403"/>
      <c r="I16" s="403"/>
      <c r="J16" s="403"/>
      <c r="K16" s="403"/>
      <c r="L16" s="403"/>
      <c r="M16" s="403"/>
      <c r="N16" s="403"/>
      <c r="O16" s="403"/>
      <c r="P16" s="403"/>
      <c r="Q16" s="403"/>
      <c r="R16" s="403"/>
      <c r="S16" s="403"/>
      <c r="T16" s="403"/>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c r="AW16" s="254"/>
      <c r="AX16" s="254"/>
    </row>
    <row r="17" spans="1:50" ht="34.5" customHeight="1">
      <c r="A17" s="256"/>
      <c r="B17" s="423" t="s">
        <v>591</v>
      </c>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c r="AQ17" s="423"/>
      <c r="AR17" s="423"/>
      <c r="AS17" s="423"/>
      <c r="AT17" s="423"/>
      <c r="AU17" s="423"/>
      <c r="AV17" s="423"/>
      <c r="AW17" s="423"/>
      <c r="AX17" s="256"/>
    </row>
    <row r="18" spans="1:50" ht="35.25" customHeight="1">
      <c r="A18" s="399"/>
      <c r="B18" s="399"/>
      <c r="C18" s="399"/>
      <c r="D18" s="399"/>
      <c r="E18" s="399"/>
      <c r="F18" s="424" t="s">
        <v>592</v>
      </c>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c r="AW18" s="424"/>
      <c r="AX18" s="254"/>
    </row>
    <row r="19" spans="1:50">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c r="AW19" s="420"/>
      <c r="AX19" s="254"/>
    </row>
    <row r="20" spans="1:50" ht="27.75" customHeight="1">
      <c r="A20" s="421" t="s">
        <v>593</v>
      </c>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c r="AW20" s="421"/>
      <c r="AX20" s="257"/>
    </row>
    <row r="21" spans="1:50" ht="16.5" customHeight="1">
      <c r="A21" s="399" t="s">
        <v>594</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c r="AW21" s="399"/>
      <c r="AX21" s="254"/>
    </row>
    <row r="22" spans="1:50" ht="37.5" customHeight="1">
      <c r="A22" s="422"/>
      <c r="B22" s="422"/>
      <c r="C22" s="422"/>
      <c r="D22" s="422"/>
      <c r="E22" s="422"/>
      <c r="F22" s="422" t="s">
        <v>595</v>
      </c>
      <c r="G22" s="422"/>
      <c r="H22" s="422"/>
      <c r="I22" s="422"/>
      <c r="J22" s="422"/>
      <c r="K22" s="422"/>
      <c r="L22" s="422"/>
      <c r="M22" s="422"/>
      <c r="N22" s="422"/>
      <c r="O22" s="422"/>
      <c r="P22" s="422"/>
      <c r="Q22" s="422"/>
      <c r="R22" s="422"/>
      <c r="S22" s="422"/>
      <c r="T22" s="422"/>
      <c r="U22" s="422"/>
      <c r="V22" s="422" t="s">
        <v>596</v>
      </c>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256"/>
    </row>
    <row r="23" spans="1:50" ht="4.5" customHeight="1">
      <c r="A23" s="406" t="s">
        <v>597</v>
      </c>
      <c r="B23" s="407"/>
      <c r="C23" s="407"/>
      <c r="D23" s="407"/>
      <c r="E23" s="407"/>
      <c r="F23" s="407"/>
      <c r="G23" s="407"/>
      <c r="H23" s="407"/>
      <c r="I23" s="407"/>
      <c r="J23" s="407"/>
      <c r="K23" s="407"/>
      <c r="L23" s="407"/>
      <c r="M23" s="407"/>
      <c r="N23" s="407"/>
      <c r="O23" s="407"/>
      <c r="P23" s="407"/>
      <c r="Q23" s="407"/>
      <c r="R23" s="407"/>
      <c r="S23" s="407"/>
      <c r="T23" s="407"/>
      <c r="U23" s="408"/>
      <c r="V23" s="412"/>
      <c r="W23" s="413"/>
      <c r="X23" s="413"/>
      <c r="Y23" s="413"/>
      <c r="Z23" s="413"/>
      <c r="AA23" s="413"/>
      <c r="AB23" s="413"/>
      <c r="AC23" s="413"/>
      <c r="AD23" s="413"/>
      <c r="AE23" s="413"/>
      <c r="AF23" s="413"/>
      <c r="AG23" s="413"/>
      <c r="AH23" s="413"/>
      <c r="AI23" s="413"/>
      <c r="AJ23" s="413"/>
      <c r="AK23" s="413"/>
      <c r="AL23" s="413"/>
      <c r="AM23" s="413"/>
      <c r="AN23" s="413"/>
      <c r="AO23" s="413"/>
      <c r="AP23" s="413"/>
      <c r="AQ23" s="413"/>
      <c r="AR23" s="413"/>
      <c r="AS23" s="413"/>
      <c r="AT23" s="413"/>
      <c r="AU23" s="413"/>
      <c r="AV23" s="413"/>
      <c r="AW23" s="414"/>
      <c r="AX23" s="256"/>
    </row>
    <row r="24" spans="1:50" ht="71.25" customHeight="1">
      <c r="A24" s="409"/>
      <c r="B24" s="410"/>
      <c r="C24" s="410"/>
      <c r="D24" s="410"/>
      <c r="E24" s="410"/>
      <c r="F24" s="410"/>
      <c r="G24" s="410"/>
      <c r="H24" s="410"/>
      <c r="I24" s="410"/>
      <c r="J24" s="410"/>
      <c r="K24" s="410"/>
      <c r="L24" s="410"/>
      <c r="M24" s="410"/>
      <c r="N24" s="410"/>
      <c r="O24" s="410"/>
      <c r="P24" s="410"/>
      <c r="Q24" s="410"/>
      <c r="R24" s="410"/>
      <c r="S24" s="410"/>
      <c r="T24" s="410"/>
      <c r="U24" s="411"/>
      <c r="V24" s="415" t="s">
        <v>598</v>
      </c>
      <c r="W24" s="416"/>
      <c r="X24" s="416"/>
      <c r="Y24" s="416"/>
      <c r="Z24" s="416"/>
      <c r="AA24" s="416"/>
      <c r="AB24" s="416"/>
      <c r="AC24" s="416"/>
      <c r="AD24" s="416"/>
      <c r="AE24" s="416"/>
      <c r="AF24" s="416"/>
      <c r="AG24" s="416"/>
      <c r="AH24" s="416"/>
      <c r="AI24" s="416"/>
      <c r="AJ24" s="416"/>
      <c r="AK24" s="416"/>
      <c r="AL24" s="416"/>
      <c r="AM24" s="416"/>
      <c r="AN24" s="416"/>
      <c r="AO24" s="416"/>
      <c r="AP24" s="416"/>
      <c r="AQ24" s="416"/>
      <c r="AR24" s="416"/>
      <c r="AS24" s="416"/>
      <c r="AT24" s="416"/>
      <c r="AU24" s="416"/>
      <c r="AV24" s="416"/>
      <c r="AW24" s="417"/>
      <c r="AX24" s="256"/>
    </row>
    <row r="25" spans="1:50" ht="50.25" customHeight="1">
      <c r="A25" s="418" t="s">
        <v>599</v>
      </c>
      <c r="B25" s="418"/>
      <c r="C25" s="418"/>
      <c r="D25" s="418"/>
      <c r="E25" s="418"/>
      <c r="F25" s="418"/>
      <c r="G25" s="418"/>
      <c r="H25" s="418"/>
      <c r="I25" s="418"/>
      <c r="J25" s="418"/>
      <c r="K25" s="418"/>
      <c r="L25" s="418"/>
      <c r="M25" s="418"/>
      <c r="N25" s="418"/>
      <c r="O25" s="418"/>
      <c r="P25" s="418"/>
      <c r="Q25" s="418"/>
      <c r="R25" s="418"/>
      <c r="S25" s="418"/>
      <c r="T25" s="418"/>
      <c r="U25" s="418"/>
      <c r="V25" s="418"/>
      <c r="W25" s="418"/>
      <c r="X25" s="418"/>
      <c r="Y25" s="418"/>
      <c r="Z25" s="418"/>
      <c r="AA25" s="418"/>
      <c r="AB25" s="418"/>
      <c r="AC25" s="418"/>
      <c r="AD25" s="418"/>
      <c r="AE25" s="418"/>
      <c r="AF25" s="418"/>
      <c r="AG25" s="418"/>
      <c r="AH25" s="418"/>
      <c r="AI25" s="418"/>
      <c r="AJ25" s="418"/>
      <c r="AK25" s="418"/>
      <c r="AL25" s="418"/>
      <c r="AM25" s="418"/>
      <c r="AN25" s="418"/>
      <c r="AO25" s="418"/>
      <c r="AP25" s="418"/>
      <c r="AQ25" s="418"/>
      <c r="AR25" s="418"/>
      <c r="AS25" s="418"/>
      <c r="AT25" s="418"/>
      <c r="AU25" s="418"/>
      <c r="AV25" s="418"/>
      <c r="AW25" s="418"/>
      <c r="AX25" s="258"/>
    </row>
  </sheetData>
  <mergeCells count="58">
    <mergeCell ref="A23:U24"/>
    <mergeCell ref="V23:AW23"/>
    <mergeCell ref="V24:AW24"/>
    <mergeCell ref="A25:AW25"/>
    <mergeCell ref="Z8:AW8"/>
    <mergeCell ref="Z14:AW14"/>
    <mergeCell ref="A19:AW19"/>
    <mergeCell ref="A20:AW20"/>
    <mergeCell ref="A21:AW21"/>
    <mergeCell ref="A22:E22"/>
    <mergeCell ref="F22:U22"/>
    <mergeCell ref="V22:AW22"/>
    <mergeCell ref="A14:T16"/>
    <mergeCell ref="B17:AW17"/>
    <mergeCell ref="A18:E18"/>
    <mergeCell ref="F18:AW18"/>
    <mergeCell ref="AM13:AW13"/>
    <mergeCell ref="A8:T10"/>
    <mergeCell ref="A12:R12"/>
    <mergeCell ref="A13:B13"/>
    <mergeCell ref="C13:D13"/>
    <mergeCell ref="E13:F13"/>
    <mergeCell ref="G13:H13"/>
    <mergeCell ref="I13:J13"/>
    <mergeCell ref="K13:L13"/>
    <mergeCell ref="M13:N13"/>
    <mergeCell ref="O13:P13"/>
    <mergeCell ref="Q13:R13"/>
    <mergeCell ref="S13:T13"/>
    <mergeCell ref="Z13:AK13"/>
    <mergeCell ref="AM7:AW7"/>
    <mergeCell ref="A7:B7"/>
    <mergeCell ref="C7:D7"/>
    <mergeCell ref="E7:F7"/>
    <mergeCell ref="G7:H7"/>
    <mergeCell ref="I7:J7"/>
    <mergeCell ref="K7:L7"/>
    <mergeCell ref="M7:N7"/>
    <mergeCell ref="O7:P7"/>
    <mergeCell ref="Q7:R7"/>
    <mergeCell ref="S7:T7"/>
    <mergeCell ref="Z7:AK7"/>
    <mergeCell ref="A6:R6"/>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s>
  <pageMargins left="0.31496062992125984" right="0.31496062992125984"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8"/>
  <sheetViews>
    <sheetView zoomScale="110" zoomScaleNormal="110" workbookViewId="0">
      <selection activeCell="C4" sqref="C4"/>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6" ht="15.75">
      <c r="A1" s="316" t="s">
        <v>0</v>
      </c>
      <c r="B1" s="317"/>
      <c r="C1" s="317"/>
      <c r="D1" s="317"/>
      <c r="E1" s="317"/>
      <c r="F1" s="317"/>
    </row>
    <row r="2" spans="1:6" ht="15.75">
      <c r="A2" s="2"/>
    </row>
    <row r="3" spans="1:6" ht="48" customHeight="1">
      <c r="A3" s="37" t="s">
        <v>1</v>
      </c>
      <c r="B3" s="37" t="s">
        <v>2</v>
      </c>
      <c r="C3" s="37" t="s">
        <v>3</v>
      </c>
      <c r="D3" s="37" t="s">
        <v>4</v>
      </c>
      <c r="E3" s="37" t="s">
        <v>5</v>
      </c>
      <c r="F3" s="37" t="s">
        <v>6</v>
      </c>
    </row>
    <row r="4" spans="1:6">
      <c r="A4" s="34" t="s">
        <v>7</v>
      </c>
      <c r="B4" s="32" t="s">
        <v>498</v>
      </c>
      <c r="C4" s="32">
        <v>0</v>
      </c>
      <c r="D4" s="32" t="s">
        <v>375</v>
      </c>
      <c r="E4" s="32" t="s">
        <v>375</v>
      </c>
      <c r="F4" s="32" t="s">
        <v>375</v>
      </c>
    </row>
    <row r="5" spans="1:6" ht="47.25" customHeight="1">
      <c r="A5" s="34" t="s">
        <v>8</v>
      </c>
      <c r="B5" s="112" t="s">
        <v>498</v>
      </c>
      <c r="C5" s="32" t="s">
        <v>375</v>
      </c>
      <c r="D5" s="32" t="s">
        <v>520</v>
      </c>
      <c r="E5" s="32" t="s">
        <v>520</v>
      </c>
      <c r="F5" s="32" t="s">
        <v>520</v>
      </c>
    </row>
    <row r="6" spans="1:6" ht="54.75" customHeight="1">
      <c r="A6" s="34" t="s">
        <v>26</v>
      </c>
      <c r="B6" s="112" t="s">
        <v>498</v>
      </c>
      <c r="C6" s="112" t="s">
        <v>520</v>
      </c>
      <c r="D6" s="32" t="s">
        <v>375</v>
      </c>
      <c r="E6" s="32" t="s">
        <v>520</v>
      </c>
      <c r="F6" s="32" t="s">
        <v>375</v>
      </c>
    </row>
    <row r="7" spans="1:6">
      <c r="A7" s="34" t="s">
        <v>9</v>
      </c>
      <c r="B7" s="112" t="s">
        <v>498</v>
      </c>
      <c r="C7" s="32" t="s">
        <v>375</v>
      </c>
      <c r="D7" s="32" t="s">
        <v>375</v>
      </c>
      <c r="E7" s="32" t="s">
        <v>520</v>
      </c>
      <c r="F7" s="32" t="s">
        <v>375</v>
      </c>
    </row>
    <row r="8" spans="1:6" ht="18" customHeight="1">
      <c r="A8" s="34" t="s">
        <v>10</v>
      </c>
      <c r="B8" s="112" t="s">
        <v>498</v>
      </c>
      <c r="C8" s="32" t="s">
        <v>375</v>
      </c>
      <c r="D8" s="32" t="s">
        <v>375</v>
      </c>
      <c r="E8" s="32" t="s">
        <v>520</v>
      </c>
      <c r="F8" s="32" t="s">
        <v>375</v>
      </c>
    </row>
    <row r="9" spans="1:6" ht="30" customHeight="1">
      <c r="A9" s="181" t="s">
        <v>11</v>
      </c>
      <c r="B9" s="185" t="s">
        <v>498</v>
      </c>
      <c r="C9" s="185" t="s">
        <v>520</v>
      </c>
      <c r="D9" s="185" t="s">
        <v>375</v>
      </c>
      <c r="E9" s="185" t="s">
        <v>520</v>
      </c>
      <c r="F9" s="185" t="s">
        <v>375</v>
      </c>
    </row>
    <row r="10" spans="1:6">
      <c r="A10" s="181" t="s">
        <v>12</v>
      </c>
      <c r="B10" s="185" t="s">
        <v>498</v>
      </c>
      <c r="C10" s="185" t="s">
        <v>375</v>
      </c>
      <c r="D10" s="185" t="s">
        <v>375</v>
      </c>
      <c r="E10" s="185" t="s">
        <v>520</v>
      </c>
      <c r="F10" s="185" t="s">
        <v>375</v>
      </c>
    </row>
    <row r="11" spans="1:6">
      <c r="A11" s="181" t="s">
        <v>13</v>
      </c>
      <c r="B11" s="185" t="s">
        <v>498</v>
      </c>
      <c r="C11" s="185" t="s">
        <v>375</v>
      </c>
      <c r="D11" s="185" t="s">
        <v>375</v>
      </c>
      <c r="E11" s="185" t="s">
        <v>520</v>
      </c>
      <c r="F11" s="185" t="s">
        <v>520</v>
      </c>
    </row>
    <row r="12" spans="1:6">
      <c r="A12" s="181" t="s">
        <v>14</v>
      </c>
      <c r="B12" s="185" t="s">
        <v>498</v>
      </c>
      <c r="C12" s="185" t="s">
        <v>520</v>
      </c>
      <c r="D12" s="185" t="s">
        <v>375</v>
      </c>
      <c r="E12" s="185" t="s">
        <v>520</v>
      </c>
      <c r="F12" s="185" t="s">
        <v>375</v>
      </c>
    </row>
    <row r="13" spans="1:6" ht="28.5" customHeight="1">
      <c r="A13" s="181" t="s">
        <v>15</v>
      </c>
      <c r="B13" s="185" t="s">
        <v>498</v>
      </c>
      <c r="C13" s="185" t="s">
        <v>375</v>
      </c>
      <c r="D13" s="185" t="s">
        <v>375</v>
      </c>
      <c r="E13" s="185" t="s">
        <v>520</v>
      </c>
      <c r="F13" s="185" t="s">
        <v>375</v>
      </c>
    </row>
    <row r="14" spans="1:6" ht="22.5" customHeight="1">
      <c r="A14" s="34" t="s">
        <v>16</v>
      </c>
      <c r="B14" s="112" t="s">
        <v>498</v>
      </c>
      <c r="C14" s="112" t="s">
        <v>520</v>
      </c>
      <c r="D14" s="32" t="s">
        <v>375</v>
      </c>
      <c r="E14" s="32" t="s">
        <v>520</v>
      </c>
      <c r="F14" s="32" t="s">
        <v>375</v>
      </c>
    </row>
    <row r="15" spans="1:6" ht="30" customHeight="1">
      <c r="A15" s="34" t="s">
        <v>27</v>
      </c>
      <c r="B15" s="112" t="s">
        <v>498</v>
      </c>
      <c r="C15" s="112" t="s">
        <v>520</v>
      </c>
      <c r="D15" s="32" t="s">
        <v>375</v>
      </c>
      <c r="E15" s="32" t="s">
        <v>520</v>
      </c>
      <c r="F15" s="32" t="s">
        <v>375</v>
      </c>
    </row>
    <row r="16" spans="1:6">
      <c r="A16" s="34" t="s">
        <v>17</v>
      </c>
      <c r="B16" s="112" t="s">
        <v>498</v>
      </c>
      <c r="C16" s="32" t="s">
        <v>375</v>
      </c>
      <c r="D16" s="32" t="s">
        <v>375</v>
      </c>
      <c r="E16" s="32" t="s">
        <v>520</v>
      </c>
      <c r="F16" s="32" t="s">
        <v>375</v>
      </c>
    </row>
    <row r="17" spans="1:6" ht="21" customHeight="1">
      <c r="A17" s="34" t="s">
        <v>18</v>
      </c>
      <c r="B17" s="112" t="s">
        <v>498</v>
      </c>
      <c r="C17" s="32" t="s">
        <v>375</v>
      </c>
      <c r="D17" s="32" t="s">
        <v>375</v>
      </c>
      <c r="E17" s="32" t="s">
        <v>520</v>
      </c>
      <c r="F17" s="32" t="s">
        <v>375</v>
      </c>
    </row>
    <row r="18" spans="1:6" ht="27" customHeight="1">
      <c r="A18" s="34" t="s">
        <v>19</v>
      </c>
      <c r="B18" s="112" t="s">
        <v>498</v>
      </c>
      <c r="C18" s="112" t="s">
        <v>520</v>
      </c>
      <c r="D18" s="32" t="s">
        <v>375</v>
      </c>
      <c r="E18" s="32" t="s">
        <v>375</v>
      </c>
      <c r="F18" s="32" t="s">
        <v>375</v>
      </c>
    </row>
    <row r="20" spans="1:6" ht="15.75">
      <c r="A20" s="316" t="s">
        <v>20</v>
      </c>
      <c r="B20" s="317"/>
      <c r="C20" s="317"/>
      <c r="D20" s="317"/>
      <c r="E20" s="317"/>
    </row>
    <row r="21" spans="1:6" ht="15.75">
      <c r="A21" s="316" t="s">
        <v>21</v>
      </c>
      <c r="B21" s="317"/>
      <c r="C21" s="317"/>
      <c r="D21" s="317"/>
      <c r="E21" s="317"/>
    </row>
    <row r="22" spans="1:6">
      <c r="A22" s="6"/>
    </row>
    <row r="23" spans="1:6" ht="63">
      <c r="A23" s="92" t="s">
        <v>22</v>
      </c>
      <c r="B23" s="92" t="s">
        <v>328</v>
      </c>
      <c r="C23" s="92" t="s">
        <v>23</v>
      </c>
      <c r="D23" s="92" t="s">
        <v>24</v>
      </c>
      <c r="E23" s="92" t="s">
        <v>25</v>
      </c>
    </row>
    <row r="24" spans="1:6">
      <c r="A24" s="77" t="s">
        <v>375</v>
      </c>
      <c r="B24" s="77" t="s">
        <v>375</v>
      </c>
      <c r="C24" s="77" t="s">
        <v>375</v>
      </c>
      <c r="D24" s="77" t="s">
        <v>375</v>
      </c>
      <c r="E24" s="131" t="s">
        <v>375</v>
      </c>
    </row>
    <row r="25" spans="1:6">
      <c r="A25" s="77" t="s">
        <v>375</v>
      </c>
      <c r="B25" s="77" t="s">
        <v>375</v>
      </c>
      <c r="C25" s="77" t="s">
        <v>375</v>
      </c>
      <c r="D25" s="77" t="s">
        <v>375</v>
      </c>
      <c r="E25" s="131" t="s">
        <v>375</v>
      </c>
    </row>
    <row r="26" spans="1:6">
      <c r="A26" s="77" t="s">
        <v>375</v>
      </c>
      <c r="B26" s="77" t="s">
        <v>375</v>
      </c>
      <c r="C26" s="77" t="s">
        <v>375</v>
      </c>
      <c r="D26" s="77" t="s">
        <v>375</v>
      </c>
      <c r="E26" s="131" t="s">
        <v>375</v>
      </c>
    </row>
    <row r="27" spans="1:6">
      <c r="A27" s="77" t="s">
        <v>375</v>
      </c>
      <c r="B27" s="77" t="s">
        <v>375</v>
      </c>
      <c r="C27" s="77" t="s">
        <v>375</v>
      </c>
      <c r="D27" s="77" t="s">
        <v>375</v>
      </c>
      <c r="E27" s="131" t="s">
        <v>375</v>
      </c>
    </row>
    <row r="28" spans="1:6">
      <c r="A28" s="77" t="s">
        <v>375</v>
      </c>
      <c r="B28" s="77" t="s">
        <v>375</v>
      </c>
      <c r="C28" s="77" t="s">
        <v>375</v>
      </c>
      <c r="D28" s="77" t="s">
        <v>375</v>
      </c>
      <c r="E28" s="131" t="s">
        <v>375</v>
      </c>
    </row>
  </sheetData>
  <mergeCells count="3">
    <mergeCell ref="A1:F1"/>
    <mergeCell ref="A20:E20"/>
    <mergeCell ref="A21:E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topLeftCell="A13" zoomScale="90" zoomScaleNormal="90" workbookViewId="0">
      <selection activeCell="I79" sqref="I79"/>
    </sheetView>
  </sheetViews>
  <sheetFormatPr defaultRowHeight="15"/>
  <cols>
    <col min="1" max="1" width="67.140625" customWidth="1"/>
    <col min="2" max="2" width="15.42578125" customWidth="1"/>
    <col min="3" max="3" width="12.7109375" style="134" customWidth="1"/>
    <col min="4" max="4" width="11.5703125" hidden="1" customWidth="1"/>
    <col min="5" max="5" width="11.42578125" hidden="1" customWidth="1"/>
  </cols>
  <sheetData>
    <row r="1" spans="1:3" ht="15.75">
      <c r="A1" s="318" t="s">
        <v>28</v>
      </c>
      <c r="B1" s="319"/>
      <c r="C1" s="319"/>
    </row>
    <row r="2" spans="1:3" ht="15.75">
      <c r="A2" s="318" t="s">
        <v>29</v>
      </c>
      <c r="B2" s="319"/>
      <c r="C2" s="319"/>
    </row>
    <row r="3" spans="1:3" ht="63.75">
      <c r="A3" s="37" t="s">
        <v>30</v>
      </c>
      <c r="B3" s="37" t="s">
        <v>31</v>
      </c>
      <c r="C3" s="37" t="s">
        <v>403</v>
      </c>
    </row>
    <row r="4" spans="1:3" ht="25.5">
      <c r="A4" s="58" t="s">
        <v>339</v>
      </c>
      <c r="B4" s="47" t="s">
        <v>32</v>
      </c>
      <c r="C4" s="36">
        <v>0</v>
      </c>
    </row>
    <row r="5" spans="1:3" ht="19.5" customHeight="1">
      <c r="A5" s="57" t="s">
        <v>33</v>
      </c>
      <c r="B5" s="47" t="s">
        <v>340</v>
      </c>
      <c r="C5" s="36" t="s">
        <v>520</v>
      </c>
    </row>
    <row r="6" spans="1:3">
      <c r="A6" s="59" t="s">
        <v>425</v>
      </c>
      <c r="B6" s="47" t="s">
        <v>35</v>
      </c>
      <c r="C6" s="36" t="s">
        <v>520</v>
      </c>
    </row>
    <row r="7" spans="1:3">
      <c r="A7" s="59" t="s">
        <v>36</v>
      </c>
      <c r="B7" s="47" t="s">
        <v>37</v>
      </c>
      <c r="C7" s="36" t="s">
        <v>520</v>
      </c>
    </row>
    <row r="8" spans="1:3">
      <c r="A8" s="59" t="s">
        <v>38</v>
      </c>
      <c r="B8" s="47" t="s">
        <v>39</v>
      </c>
      <c r="C8" s="36" t="s">
        <v>375</v>
      </c>
    </row>
    <row r="9" spans="1:3" ht="18" customHeight="1">
      <c r="A9" s="57" t="s">
        <v>40</v>
      </c>
      <c r="B9" s="47" t="s">
        <v>41</v>
      </c>
      <c r="C9" s="36" t="s">
        <v>375</v>
      </c>
    </row>
    <row r="10" spans="1:3" ht="15.75" customHeight="1">
      <c r="A10" s="57" t="s">
        <v>42</v>
      </c>
      <c r="B10" s="47" t="s">
        <v>43</v>
      </c>
      <c r="C10" s="36" t="s">
        <v>375</v>
      </c>
    </row>
    <row r="11" spans="1:3" ht="25.5">
      <c r="A11" s="58" t="s">
        <v>343</v>
      </c>
      <c r="B11" s="47" t="s">
        <v>342</v>
      </c>
      <c r="C11" s="139">
        <f>C12</f>
        <v>0</v>
      </c>
    </row>
    <row r="12" spans="1:3" ht="18" customHeight="1">
      <c r="A12" s="57" t="s">
        <v>44</v>
      </c>
      <c r="B12" s="47" t="s">
        <v>45</v>
      </c>
      <c r="C12" s="139">
        <f>Зв.МАЙНО!C18</f>
        <v>0</v>
      </c>
    </row>
    <row r="13" spans="1:3" ht="15.75" customHeight="1">
      <c r="A13" s="59" t="s">
        <v>426</v>
      </c>
      <c r="B13" s="47" t="s">
        <v>46</v>
      </c>
      <c r="C13" s="36" t="s">
        <v>375</v>
      </c>
    </row>
    <row r="14" spans="1:3">
      <c r="A14" s="59" t="s">
        <v>36</v>
      </c>
      <c r="B14" s="47" t="s">
        <v>47</v>
      </c>
      <c r="C14" s="36" t="s">
        <v>375</v>
      </c>
    </row>
    <row r="15" spans="1:3">
      <c r="A15" s="59" t="s">
        <v>48</v>
      </c>
      <c r="B15" s="47" t="s">
        <v>49</v>
      </c>
      <c r="C15" s="36" t="s">
        <v>375</v>
      </c>
    </row>
    <row r="16" spans="1:3" ht="17.25" customHeight="1">
      <c r="A16" s="57" t="s">
        <v>50</v>
      </c>
      <c r="B16" s="47" t="s">
        <v>51</v>
      </c>
      <c r="C16" s="36" t="s">
        <v>375</v>
      </c>
    </row>
    <row r="17" spans="1:4">
      <c r="A17" s="57" t="s">
        <v>423</v>
      </c>
      <c r="B17" s="47" t="s">
        <v>422</v>
      </c>
      <c r="C17" s="139">
        <f>C18+C19</f>
        <v>520.87</v>
      </c>
    </row>
    <row r="18" spans="1:4">
      <c r="A18" s="57" t="s">
        <v>53</v>
      </c>
      <c r="B18" s="47" t="s">
        <v>34</v>
      </c>
      <c r="C18" s="139">
        <f>Зв.КОШТИ!C8</f>
        <v>520.87</v>
      </c>
    </row>
    <row r="19" spans="1:4">
      <c r="A19" s="57" t="s">
        <v>54</v>
      </c>
      <c r="B19" s="47" t="s">
        <v>35</v>
      </c>
      <c r="C19" s="36">
        <f>Зв.КОШТИ!C9</f>
        <v>0</v>
      </c>
    </row>
    <row r="20" spans="1:4" ht="15.75" customHeight="1">
      <c r="A20" s="57" t="s">
        <v>55</v>
      </c>
      <c r="B20" s="47" t="s">
        <v>41</v>
      </c>
      <c r="C20" s="36" t="s">
        <v>375</v>
      </c>
    </row>
    <row r="21" spans="1:4" ht="25.5">
      <c r="A21" s="57" t="s">
        <v>56</v>
      </c>
      <c r="B21" s="47" t="s">
        <v>43</v>
      </c>
      <c r="C21" s="36" t="s">
        <v>375</v>
      </c>
    </row>
    <row r="22" spans="1:4" ht="15" customHeight="1">
      <c r="A22" s="57" t="s">
        <v>404</v>
      </c>
      <c r="B22" s="47" t="s">
        <v>405</v>
      </c>
      <c r="C22" s="36" t="s">
        <v>375</v>
      </c>
    </row>
    <row r="23" spans="1:4" ht="28.5" customHeight="1">
      <c r="A23" s="57" t="s">
        <v>57</v>
      </c>
      <c r="B23" s="47" t="s">
        <v>45</v>
      </c>
      <c r="C23" s="36" t="s">
        <v>375</v>
      </c>
    </row>
    <row r="24" spans="1:4" ht="14.25" customHeight="1">
      <c r="A24" s="57" t="s">
        <v>58</v>
      </c>
      <c r="B24" s="47" t="s">
        <v>46</v>
      </c>
      <c r="C24" s="36" t="s">
        <v>375</v>
      </c>
    </row>
    <row r="25" spans="1:4">
      <c r="A25" s="57" t="s">
        <v>407</v>
      </c>
      <c r="B25" s="47" t="s">
        <v>406</v>
      </c>
      <c r="C25" s="139">
        <f>C27</f>
        <v>14800</v>
      </c>
      <c r="D25" s="136"/>
    </row>
    <row r="26" spans="1:4">
      <c r="A26" s="57" t="s">
        <v>59</v>
      </c>
      <c r="B26" s="47"/>
      <c r="C26" s="143">
        <v>0</v>
      </c>
      <c r="D26" s="136">
        <f>13904.25+21712.28+17530+7680</f>
        <v>60826.53</v>
      </c>
    </row>
    <row r="27" spans="1:4">
      <c r="A27" s="57" t="s">
        <v>60</v>
      </c>
      <c r="B27" s="47" t="s">
        <v>34</v>
      </c>
      <c r="C27" s="139">
        <f>Зв.ВНЕСКИ!C6</f>
        <v>14800</v>
      </c>
      <c r="D27" s="136">
        <f>106622.25+129782.28+95070+414265</f>
        <v>745739.53</v>
      </c>
    </row>
    <row r="28" spans="1:4">
      <c r="A28" s="57" t="s">
        <v>408</v>
      </c>
      <c r="B28" s="47" t="s">
        <v>61</v>
      </c>
      <c r="C28" s="143">
        <v>0</v>
      </c>
      <c r="D28" s="136"/>
    </row>
    <row r="29" spans="1:4">
      <c r="A29" s="57" t="s">
        <v>62</v>
      </c>
      <c r="B29" s="47" t="s">
        <v>61</v>
      </c>
      <c r="C29" s="143">
        <v>0</v>
      </c>
      <c r="D29" s="136"/>
    </row>
    <row r="30" spans="1:4">
      <c r="A30" s="57" t="s">
        <v>63</v>
      </c>
      <c r="B30" s="47" t="s">
        <v>61</v>
      </c>
      <c r="C30" s="36" t="s">
        <v>375</v>
      </c>
      <c r="D30" s="136"/>
    </row>
    <row r="31" spans="1:4">
      <c r="A31" s="181" t="s">
        <v>64</v>
      </c>
      <c r="B31" s="47" t="s">
        <v>43</v>
      </c>
      <c r="C31" s="143" t="str">
        <f>Зв.ВНЕСКИ!C19</f>
        <v>-</v>
      </c>
      <c r="D31" s="136"/>
    </row>
    <row r="32" spans="1:4">
      <c r="A32" s="57" t="s">
        <v>409</v>
      </c>
      <c r="B32" s="47" t="s">
        <v>65</v>
      </c>
      <c r="C32" s="36" t="str">
        <f>Зв.ВНЕСКИ!C27</f>
        <v>-</v>
      </c>
      <c r="D32" s="136"/>
    </row>
    <row r="33" spans="1:4">
      <c r="A33" s="57" t="s">
        <v>62</v>
      </c>
      <c r="B33" s="47" t="s">
        <v>65</v>
      </c>
      <c r="C33" s="36" t="s">
        <v>375</v>
      </c>
      <c r="D33" s="136"/>
    </row>
    <row r="34" spans="1:4">
      <c r="A34" s="57" t="s">
        <v>63</v>
      </c>
      <c r="B34" s="47" t="s">
        <v>65</v>
      </c>
      <c r="C34" s="36" t="s">
        <v>375</v>
      </c>
      <c r="D34" s="136"/>
    </row>
    <row r="35" spans="1:4">
      <c r="A35" s="57" t="s">
        <v>410</v>
      </c>
      <c r="B35" s="47"/>
      <c r="C35" s="36" t="s">
        <v>520</v>
      </c>
      <c r="D35" s="136"/>
    </row>
    <row r="36" spans="1:4">
      <c r="A36" s="57" t="s">
        <v>66</v>
      </c>
      <c r="B36" s="57"/>
      <c r="C36" s="36" t="s">
        <v>375</v>
      </c>
      <c r="D36" s="136"/>
    </row>
    <row r="37" spans="1:4">
      <c r="A37" s="57" t="s">
        <v>67</v>
      </c>
      <c r="B37" s="57"/>
      <c r="C37" s="36" t="s">
        <v>375</v>
      </c>
      <c r="D37" s="136"/>
    </row>
    <row r="38" spans="1:4">
      <c r="A38" s="57" t="s">
        <v>68</v>
      </c>
      <c r="B38" s="57"/>
      <c r="C38" s="36" t="s">
        <v>375</v>
      </c>
      <c r="D38" s="136"/>
    </row>
    <row r="39" spans="1:4">
      <c r="A39" s="57" t="s">
        <v>69</v>
      </c>
      <c r="B39" s="57"/>
      <c r="C39" s="36" t="s">
        <v>375</v>
      </c>
      <c r="D39" s="136"/>
    </row>
    <row r="40" spans="1:4">
      <c r="A40" s="57" t="s">
        <v>70</v>
      </c>
      <c r="B40" s="57"/>
      <c r="C40" s="36" t="s">
        <v>375</v>
      </c>
      <c r="D40" s="136"/>
    </row>
    <row r="41" spans="1:4">
      <c r="A41" s="57" t="s">
        <v>71</v>
      </c>
      <c r="B41" s="57"/>
      <c r="C41" s="36" t="s">
        <v>375</v>
      </c>
      <c r="D41" s="136"/>
    </row>
    <row r="42" spans="1:4">
      <c r="A42" s="57" t="s">
        <v>72</v>
      </c>
      <c r="B42" s="57"/>
      <c r="C42" s="36" t="s">
        <v>375</v>
      </c>
      <c r="D42" s="136"/>
    </row>
    <row r="43" spans="1:4">
      <c r="A43" s="57" t="s">
        <v>536</v>
      </c>
      <c r="B43" s="57"/>
      <c r="C43" s="36" t="s">
        <v>375</v>
      </c>
      <c r="D43" s="136"/>
    </row>
    <row r="44" spans="1:4" ht="25.5">
      <c r="A44" s="57" t="s">
        <v>427</v>
      </c>
      <c r="B44" s="57"/>
      <c r="C44" s="36" t="s">
        <v>520</v>
      </c>
      <c r="D44" s="136"/>
    </row>
    <row r="45" spans="1:4" ht="21" customHeight="1">
      <c r="A45" s="57" t="s">
        <v>73</v>
      </c>
      <c r="B45" s="47" t="s">
        <v>411</v>
      </c>
      <c r="C45" s="36" t="s">
        <v>375</v>
      </c>
      <c r="D45" s="136"/>
    </row>
    <row r="46" spans="1:4">
      <c r="A46" s="57" t="s">
        <v>424</v>
      </c>
      <c r="B46" s="47" t="s">
        <v>74</v>
      </c>
      <c r="C46" s="36" t="s">
        <v>375</v>
      </c>
    </row>
    <row r="47" spans="1:4">
      <c r="A47" s="57" t="s">
        <v>75</v>
      </c>
      <c r="B47" s="47" t="s">
        <v>74</v>
      </c>
      <c r="C47" s="36" t="s">
        <v>375</v>
      </c>
    </row>
    <row r="48" spans="1:4">
      <c r="A48" s="57" t="s">
        <v>76</v>
      </c>
      <c r="B48" s="47" t="s">
        <v>74</v>
      </c>
      <c r="C48" s="36" t="s">
        <v>375</v>
      </c>
    </row>
    <row r="49" spans="1:3" ht="18" customHeight="1">
      <c r="A49" s="57" t="s">
        <v>412</v>
      </c>
      <c r="B49" s="47" t="s">
        <v>77</v>
      </c>
      <c r="C49" s="36" t="s">
        <v>375</v>
      </c>
    </row>
    <row r="50" spans="1:3" ht="14.25" customHeight="1">
      <c r="A50" s="57" t="s">
        <v>78</v>
      </c>
      <c r="B50" s="47" t="s">
        <v>79</v>
      </c>
      <c r="C50" s="36" t="s">
        <v>375</v>
      </c>
    </row>
    <row r="51" spans="1:3" ht="16.5" customHeight="1">
      <c r="A51" s="57" t="s">
        <v>413</v>
      </c>
      <c r="B51" s="47" t="s">
        <v>80</v>
      </c>
      <c r="C51" s="36" t="s">
        <v>375</v>
      </c>
    </row>
    <row r="52" spans="1:3">
      <c r="A52" s="57" t="s">
        <v>81</v>
      </c>
      <c r="B52" s="47" t="s">
        <v>80</v>
      </c>
      <c r="C52" s="36" t="s">
        <v>375</v>
      </c>
    </row>
    <row r="53" spans="1:3">
      <c r="A53" s="57" t="s">
        <v>76</v>
      </c>
      <c r="B53" s="47" t="s">
        <v>80</v>
      </c>
      <c r="C53" s="36" t="s">
        <v>375</v>
      </c>
    </row>
    <row r="54" spans="1:3" ht="15.75" customHeight="1">
      <c r="A54" s="57" t="s">
        <v>82</v>
      </c>
      <c r="B54" s="47" t="s">
        <v>83</v>
      </c>
      <c r="C54" s="36" t="s">
        <v>375</v>
      </c>
    </row>
    <row r="55" spans="1:3">
      <c r="A55" s="57" t="s">
        <v>414</v>
      </c>
      <c r="B55" s="47" t="s">
        <v>84</v>
      </c>
      <c r="C55" s="36" t="s">
        <v>375</v>
      </c>
    </row>
    <row r="56" spans="1:3">
      <c r="A56" s="57" t="s">
        <v>81</v>
      </c>
      <c r="B56" s="47" t="s">
        <v>84</v>
      </c>
      <c r="C56" s="36" t="s">
        <v>375</v>
      </c>
    </row>
    <row r="57" spans="1:3">
      <c r="A57" s="57" t="s">
        <v>76</v>
      </c>
      <c r="B57" s="47" t="s">
        <v>84</v>
      </c>
      <c r="C57" s="36" t="s">
        <v>375</v>
      </c>
    </row>
    <row r="58" spans="1:3" ht="24.75" customHeight="1">
      <c r="A58" s="57" t="s">
        <v>85</v>
      </c>
      <c r="B58" s="47" t="s">
        <v>415</v>
      </c>
      <c r="C58" s="36" t="s">
        <v>375</v>
      </c>
    </row>
    <row r="59" spans="1:3" ht="14.25" customHeight="1">
      <c r="A59" s="57" t="s">
        <v>86</v>
      </c>
      <c r="B59" s="47" t="s">
        <v>87</v>
      </c>
      <c r="C59" s="36" t="s">
        <v>375</v>
      </c>
    </row>
    <row r="60" spans="1:3">
      <c r="A60" s="57" t="s">
        <v>81</v>
      </c>
      <c r="B60" s="47" t="s">
        <v>87</v>
      </c>
      <c r="C60" s="36" t="s">
        <v>375</v>
      </c>
    </row>
    <row r="61" spans="1:3">
      <c r="A61" s="57" t="s">
        <v>76</v>
      </c>
      <c r="B61" s="47" t="s">
        <v>87</v>
      </c>
      <c r="C61" s="36" t="s">
        <v>375</v>
      </c>
    </row>
    <row r="62" spans="1:3" ht="21.75" customHeight="1">
      <c r="A62" s="57" t="s">
        <v>88</v>
      </c>
      <c r="B62" s="47" t="s">
        <v>416</v>
      </c>
      <c r="C62" s="36" t="s">
        <v>375</v>
      </c>
    </row>
    <row r="63" spans="1:3" ht="16.5" customHeight="1">
      <c r="A63" s="57" t="s">
        <v>89</v>
      </c>
      <c r="B63" s="47" t="s">
        <v>125</v>
      </c>
      <c r="C63" s="36" t="s">
        <v>375</v>
      </c>
    </row>
    <row r="64" spans="1:3">
      <c r="A64" s="57" t="s">
        <v>81</v>
      </c>
      <c r="B64" s="47" t="s">
        <v>125</v>
      </c>
      <c r="C64" s="36" t="s">
        <v>375</v>
      </c>
    </row>
    <row r="65" spans="1:5">
      <c r="A65" s="57" t="s">
        <v>76</v>
      </c>
      <c r="B65" s="47" t="s">
        <v>125</v>
      </c>
      <c r="C65" s="36" t="s">
        <v>375</v>
      </c>
    </row>
    <row r="66" spans="1:5" ht="19.5" customHeight="1">
      <c r="A66" s="57" t="s">
        <v>90</v>
      </c>
      <c r="B66" s="47" t="s">
        <v>417</v>
      </c>
      <c r="C66" s="252">
        <f>Зв.ВНЕСКИ!C98</f>
        <v>575.09999999999991</v>
      </c>
    </row>
    <row r="67" spans="1:5">
      <c r="A67" s="57" t="s">
        <v>418</v>
      </c>
      <c r="B67" s="47" t="s">
        <v>126</v>
      </c>
      <c r="C67" s="36" t="s">
        <v>375</v>
      </c>
    </row>
    <row r="68" spans="1:5">
      <c r="A68" s="57" t="s">
        <v>81</v>
      </c>
      <c r="B68" s="47" t="s">
        <v>126</v>
      </c>
      <c r="C68" s="36" t="s">
        <v>375</v>
      </c>
    </row>
    <row r="69" spans="1:5">
      <c r="A69" s="57" t="s">
        <v>76</v>
      </c>
      <c r="B69" s="47" t="s">
        <v>126</v>
      </c>
      <c r="C69" s="36" t="s">
        <v>375</v>
      </c>
    </row>
    <row r="70" spans="1:5" ht="14.25" customHeight="1">
      <c r="A70" s="181" t="s">
        <v>419</v>
      </c>
      <c r="B70" s="47" t="s">
        <v>91</v>
      </c>
      <c r="C70" s="143">
        <f>C71+C72+C75+C78+C81+C104</f>
        <v>17498.989999999998</v>
      </c>
      <c r="D70" s="136">
        <f>106738.4+107686.9+120755.15+363315.32</f>
        <v>698495.77</v>
      </c>
      <c r="E70" s="63">
        <f>C70-D70</f>
        <v>-680996.78</v>
      </c>
    </row>
    <row r="71" spans="1:5">
      <c r="A71" s="57" t="s">
        <v>92</v>
      </c>
      <c r="B71" s="57"/>
      <c r="C71" s="143">
        <v>11322.22</v>
      </c>
      <c r="D71">
        <f>23626.75+13764.66+16612.94+11003.53</f>
        <v>65007.880000000005</v>
      </c>
      <c r="E71" s="63">
        <f>D71-C71</f>
        <v>53685.66</v>
      </c>
    </row>
    <row r="72" spans="1:5">
      <c r="A72" s="57" t="s">
        <v>93</v>
      </c>
      <c r="B72" s="57"/>
      <c r="C72" s="143">
        <v>0</v>
      </c>
      <c r="D72">
        <f>69762.78+70999.77+70999.42+70477.97</f>
        <v>282239.93999999994</v>
      </c>
      <c r="E72" s="63">
        <f>D72-C72</f>
        <v>282239.93999999994</v>
      </c>
    </row>
    <row r="73" spans="1:5">
      <c r="A73" s="57" t="s">
        <v>94</v>
      </c>
      <c r="B73" s="57"/>
      <c r="C73" s="143" t="s">
        <v>375</v>
      </c>
    </row>
    <row r="74" spans="1:5">
      <c r="A74" s="59" t="s">
        <v>95</v>
      </c>
      <c r="B74" s="57"/>
      <c r="C74" s="143" t="s">
        <v>375</v>
      </c>
    </row>
    <row r="75" spans="1:5">
      <c r="A75" s="59" t="s">
        <v>96</v>
      </c>
      <c r="B75" s="57"/>
      <c r="C75" s="143">
        <v>71.510000000000005</v>
      </c>
      <c r="D75">
        <f>3076.8+3076.8+3076.8+3076.8</f>
        <v>12307.2</v>
      </c>
    </row>
    <row r="76" spans="1:5">
      <c r="A76" s="57" t="s">
        <v>97</v>
      </c>
      <c r="B76" s="57"/>
      <c r="C76" s="143" t="s">
        <v>375</v>
      </c>
    </row>
    <row r="77" spans="1:5">
      <c r="A77" s="57" t="s">
        <v>98</v>
      </c>
      <c r="B77" s="57"/>
      <c r="C77" s="143">
        <v>0</v>
      </c>
      <c r="D77">
        <f>1300+102187.35</f>
        <v>103487.35</v>
      </c>
    </row>
    <row r="78" spans="1:5">
      <c r="A78" s="57" t="s">
        <v>99</v>
      </c>
      <c r="B78" s="57"/>
      <c r="C78" s="143">
        <f>3+100+4.13+11.94+12.24+3+9+187</f>
        <v>330.31</v>
      </c>
    </row>
    <row r="79" spans="1:5">
      <c r="A79" s="57" t="s">
        <v>100</v>
      </c>
      <c r="B79" s="57"/>
      <c r="C79" s="143" t="s">
        <v>375</v>
      </c>
    </row>
    <row r="80" spans="1:5">
      <c r="A80" s="57" t="s">
        <v>101</v>
      </c>
      <c r="B80" s="57"/>
      <c r="C80" s="143" t="s">
        <v>375</v>
      </c>
    </row>
    <row r="81" spans="1:7">
      <c r="A81" s="57" t="s">
        <v>102</v>
      </c>
      <c r="B81" s="57"/>
      <c r="C81" s="143">
        <f>955+99+0.1+1+4719.85</f>
        <v>5774.9500000000007</v>
      </c>
      <c r="D81">
        <f>8325.87+10036.31+11718.34+5604.15</f>
        <v>35684.67</v>
      </c>
      <c r="E81" s="63">
        <f>C81-D81</f>
        <v>-29909.719999999998</v>
      </c>
    </row>
    <row r="82" spans="1:7">
      <c r="A82" s="57" t="s">
        <v>103</v>
      </c>
      <c r="B82" s="57"/>
      <c r="C82" s="143" t="s">
        <v>520</v>
      </c>
    </row>
    <row r="83" spans="1:7">
      <c r="A83" s="57" t="s">
        <v>104</v>
      </c>
      <c r="B83" s="57"/>
      <c r="C83" s="143" t="s">
        <v>375</v>
      </c>
    </row>
    <row r="84" spans="1:7">
      <c r="A84" s="57" t="s">
        <v>105</v>
      </c>
      <c r="B84" s="57"/>
      <c r="C84" s="139" t="s">
        <v>375</v>
      </c>
    </row>
    <row r="85" spans="1:7">
      <c r="A85" s="57" t="s">
        <v>106</v>
      </c>
      <c r="B85" s="57"/>
      <c r="C85" s="139" t="s">
        <v>375</v>
      </c>
    </row>
    <row r="86" spans="1:7">
      <c r="A86" s="57" t="s">
        <v>107</v>
      </c>
      <c r="B86" s="57"/>
      <c r="C86" s="139" t="s">
        <v>520</v>
      </c>
    </row>
    <row r="87" spans="1:7" ht="25.5">
      <c r="A87" s="57" t="s">
        <v>420</v>
      </c>
      <c r="B87" s="57"/>
      <c r="C87" s="139" t="s">
        <v>520</v>
      </c>
    </row>
    <row r="88" spans="1:7">
      <c r="A88" s="57" t="s">
        <v>108</v>
      </c>
      <c r="B88" s="57"/>
      <c r="C88" s="36" t="s">
        <v>520</v>
      </c>
    </row>
    <row r="89" spans="1:7">
      <c r="A89" s="57" t="s">
        <v>109</v>
      </c>
      <c r="B89" s="57"/>
      <c r="C89" s="36" t="s">
        <v>375</v>
      </c>
    </row>
    <row r="90" spans="1:7">
      <c r="A90" s="181" t="s">
        <v>110</v>
      </c>
      <c r="B90" s="57"/>
      <c r="C90" s="36" t="s">
        <v>375</v>
      </c>
      <c r="G90" s="64"/>
    </row>
    <row r="91" spans="1:7">
      <c r="A91" s="71" t="s">
        <v>473</v>
      </c>
      <c r="B91" s="71"/>
      <c r="C91" s="36" t="s">
        <v>375</v>
      </c>
    </row>
    <row r="92" spans="1:7">
      <c r="A92" s="57" t="s">
        <v>111</v>
      </c>
      <c r="B92" s="57"/>
      <c r="C92" s="36" t="s">
        <v>375</v>
      </c>
    </row>
    <row r="93" spans="1:7">
      <c r="A93" s="57" t="s">
        <v>112</v>
      </c>
      <c r="B93" s="57"/>
      <c r="C93" s="36" t="s">
        <v>375</v>
      </c>
    </row>
    <row r="94" spans="1:7">
      <c r="A94" s="57" t="s">
        <v>428</v>
      </c>
      <c r="B94" s="57"/>
      <c r="C94" s="36" t="s">
        <v>375</v>
      </c>
    </row>
    <row r="95" spans="1:7" ht="25.5">
      <c r="A95" s="57" t="s">
        <v>113</v>
      </c>
      <c r="B95" s="57"/>
      <c r="C95" s="36" t="s">
        <v>375</v>
      </c>
    </row>
    <row r="96" spans="1:7">
      <c r="A96" s="57" t="s">
        <v>114</v>
      </c>
      <c r="B96" s="57"/>
      <c r="C96" s="36" t="s">
        <v>520</v>
      </c>
    </row>
    <row r="97" spans="1:5" ht="25.5">
      <c r="A97" s="57" t="s">
        <v>421</v>
      </c>
      <c r="B97" s="57"/>
      <c r="C97" s="36" t="s">
        <v>520</v>
      </c>
    </row>
    <row r="98" spans="1:5">
      <c r="A98" s="57" t="s">
        <v>115</v>
      </c>
      <c r="B98" s="57"/>
      <c r="C98" s="36" t="s">
        <v>520</v>
      </c>
    </row>
    <row r="99" spans="1:5">
      <c r="A99" s="57" t="s">
        <v>116</v>
      </c>
      <c r="B99" s="57"/>
      <c r="C99" s="139" t="s">
        <v>520</v>
      </c>
      <c r="D99">
        <f>8475+16950+18590</f>
        <v>44015</v>
      </c>
      <c r="E99" s="64" t="e">
        <f>D99-C99</f>
        <v>#VALUE!</v>
      </c>
    </row>
    <row r="100" spans="1:5">
      <c r="A100" s="57" t="s">
        <v>117</v>
      </c>
      <c r="B100" s="57"/>
      <c r="C100" s="36" t="s">
        <v>375</v>
      </c>
    </row>
    <row r="101" spans="1:5">
      <c r="A101" s="57" t="s">
        <v>118</v>
      </c>
      <c r="B101" s="57"/>
      <c r="C101" s="36" t="s">
        <v>520</v>
      </c>
    </row>
    <row r="102" spans="1:5">
      <c r="A102" s="57" t="s">
        <v>119</v>
      </c>
      <c r="B102" s="57"/>
      <c r="C102" s="36" t="s">
        <v>520</v>
      </c>
    </row>
    <row r="103" spans="1:5">
      <c r="A103" s="57" t="s">
        <v>120</v>
      </c>
      <c r="B103" s="57"/>
      <c r="C103" s="36" t="s">
        <v>375</v>
      </c>
    </row>
    <row r="104" spans="1:5">
      <c r="A104" s="57" t="s">
        <v>121</v>
      </c>
      <c r="B104" s="57"/>
      <c r="C104" s="143">
        <v>0</v>
      </c>
      <c r="D104">
        <f>646.2+149.94+1397.65+152375.52</f>
        <v>154569.31</v>
      </c>
      <c r="E104" s="64">
        <f>D104-C104</f>
        <v>154569.31</v>
      </c>
    </row>
    <row r="105" spans="1:5">
      <c r="A105" s="59" t="s">
        <v>122</v>
      </c>
      <c r="B105" s="57"/>
      <c r="C105" s="36" t="s">
        <v>375</v>
      </c>
    </row>
    <row r="106" spans="1:5">
      <c r="A106" s="59" t="s">
        <v>123</v>
      </c>
      <c r="B106" s="47" t="s">
        <v>124</v>
      </c>
      <c r="C106" s="36">
        <f>V.фін.зоб!I8+V.фін.зоб!I16</f>
        <v>5449.47</v>
      </c>
    </row>
  </sheetData>
  <mergeCells count="2">
    <mergeCell ref="A1:C1"/>
    <mergeCell ref="A2:C2"/>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topLeftCell="A4" workbookViewId="0">
      <selection activeCell="D17" sqref="D17"/>
    </sheetView>
  </sheetViews>
  <sheetFormatPr defaultRowHeight="15"/>
  <cols>
    <col min="1" max="1" width="39.5703125" customWidth="1"/>
    <col min="2" max="2" width="21.5703125" customWidth="1"/>
    <col min="3" max="3" width="18.140625" customWidth="1"/>
  </cols>
  <sheetData>
    <row r="1" spans="1:3">
      <c r="A1" s="320" t="s">
        <v>476</v>
      </c>
      <c r="B1" s="321"/>
      <c r="C1" s="321"/>
    </row>
    <row r="2" spans="1:3" ht="10.5" customHeight="1">
      <c r="A2" s="91"/>
      <c r="B2" s="90"/>
      <c r="C2" s="90"/>
    </row>
    <row r="3" spans="1:3" ht="27.75" customHeight="1">
      <c r="A3" s="322" t="s">
        <v>475</v>
      </c>
      <c r="B3" s="321"/>
      <c r="C3" s="321"/>
    </row>
    <row r="4" spans="1:3" ht="7.5" customHeight="1">
      <c r="A4" s="2"/>
    </row>
    <row r="5" spans="1:3" ht="60">
      <c r="A5" s="49" t="s">
        <v>30</v>
      </c>
      <c r="B5" s="49" t="s">
        <v>31</v>
      </c>
      <c r="C5" s="49" t="s">
        <v>376</v>
      </c>
    </row>
    <row r="6" spans="1:3" ht="45">
      <c r="A6" s="50" t="s">
        <v>377</v>
      </c>
      <c r="B6" s="49" t="s">
        <v>32</v>
      </c>
      <c r="C6" s="68">
        <f>C9</f>
        <v>0</v>
      </c>
    </row>
    <row r="7" spans="1:3" ht="30">
      <c r="A7" s="39" t="s">
        <v>378</v>
      </c>
      <c r="B7" s="49" t="s">
        <v>34</v>
      </c>
      <c r="C7" s="100" t="s">
        <v>375</v>
      </c>
    </row>
    <row r="8" spans="1:3">
      <c r="A8" s="39" t="s">
        <v>127</v>
      </c>
      <c r="B8" s="49"/>
      <c r="C8" s="100" t="s">
        <v>375</v>
      </c>
    </row>
    <row r="9" spans="1:3" ht="30">
      <c r="A9" s="51" t="s">
        <v>341</v>
      </c>
      <c r="B9" s="49" t="s">
        <v>35</v>
      </c>
      <c r="C9" s="68">
        <f>C11</f>
        <v>0</v>
      </c>
    </row>
    <row r="10" spans="1:3">
      <c r="A10" s="51" t="s">
        <v>127</v>
      </c>
      <c r="B10" s="49"/>
      <c r="C10" s="100" t="s">
        <v>375</v>
      </c>
    </row>
    <row r="11" spans="1:3">
      <c r="A11" s="51" t="s">
        <v>36</v>
      </c>
      <c r="B11" s="49" t="s">
        <v>37</v>
      </c>
      <c r="C11" s="68">
        <f>Від.МАЙНО!J29</f>
        <v>0</v>
      </c>
    </row>
    <row r="12" spans="1:3">
      <c r="A12" s="51" t="s">
        <v>128</v>
      </c>
      <c r="B12" s="49" t="s">
        <v>39</v>
      </c>
      <c r="C12" s="100" t="s">
        <v>375</v>
      </c>
    </row>
    <row r="13" spans="1:3" ht="30">
      <c r="A13" s="39" t="s">
        <v>379</v>
      </c>
      <c r="B13" s="49" t="s">
        <v>41</v>
      </c>
      <c r="C13" s="100" t="s">
        <v>375</v>
      </c>
    </row>
    <row r="14" spans="1:3">
      <c r="A14" s="39" t="s">
        <v>127</v>
      </c>
      <c r="B14" s="49"/>
      <c r="C14" s="100" t="s">
        <v>375</v>
      </c>
    </row>
    <row r="15" spans="1:3" ht="30">
      <c r="A15" s="39" t="s">
        <v>380</v>
      </c>
      <c r="B15" s="49" t="s">
        <v>43</v>
      </c>
      <c r="C15" s="100" t="s">
        <v>375</v>
      </c>
    </row>
    <row r="16" spans="1:3">
      <c r="A16" s="39" t="s">
        <v>127</v>
      </c>
      <c r="B16" s="49"/>
      <c r="C16" s="100" t="s">
        <v>375</v>
      </c>
    </row>
    <row r="17" spans="1:3" ht="45">
      <c r="A17" s="50" t="s">
        <v>429</v>
      </c>
      <c r="B17" s="49" t="s">
        <v>342</v>
      </c>
      <c r="C17" s="180">
        <f>C18</f>
        <v>0</v>
      </c>
    </row>
    <row r="18" spans="1:3" ht="30">
      <c r="A18" s="39" t="s">
        <v>432</v>
      </c>
      <c r="B18" s="56" t="s">
        <v>45</v>
      </c>
      <c r="C18" s="180">
        <f>Від.МАЙНО!L69+Від.МАЙНО!L85</f>
        <v>0</v>
      </c>
    </row>
    <row r="19" spans="1:3">
      <c r="A19" s="39" t="s">
        <v>129</v>
      </c>
      <c r="B19" s="49"/>
      <c r="C19" s="101" t="s">
        <v>375</v>
      </c>
    </row>
    <row r="20" spans="1:3" ht="30">
      <c r="A20" s="51" t="s">
        <v>430</v>
      </c>
      <c r="B20" s="56" t="s">
        <v>46</v>
      </c>
      <c r="C20" s="101" t="s">
        <v>375</v>
      </c>
    </row>
    <row r="21" spans="1:3">
      <c r="A21" s="51" t="s">
        <v>127</v>
      </c>
      <c r="B21" s="49"/>
      <c r="C21" s="101" t="s">
        <v>375</v>
      </c>
    </row>
    <row r="22" spans="1:3">
      <c r="A22" s="51" t="s">
        <v>36</v>
      </c>
      <c r="B22" s="49" t="s">
        <v>47</v>
      </c>
      <c r="C22" s="101" t="s">
        <v>375</v>
      </c>
    </row>
    <row r="23" spans="1:3">
      <c r="A23" s="51" t="s">
        <v>130</v>
      </c>
      <c r="B23" s="49" t="s">
        <v>49</v>
      </c>
      <c r="C23" s="101" t="s">
        <v>375</v>
      </c>
    </row>
    <row r="24" spans="1:3" ht="33" customHeight="1">
      <c r="A24" s="39" t="s">
        <v>431</v>
      </c>
      <c r="B24" s="56" t="s">
        <v>51</v>
      </c>
      <c r="C24" s="101" t="s">
        <v>375</v>
      </c>
    </row>
    <row r="25" spans="1:3">
      <c r="A25" s="39" t="s">
        <v>129</v>
      </c>
      <c r="B25" s="49"/>
      <c r="C25" s="101" t="s">
        <v>375</v>
      </c>
    </row>
  </sheetData>
  <mergeCells count="2">
    <mergeCell ref="A1:C1"/>
    <mergeCell ref="A3:C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57"/>
  <sheetViews>
    <sheetView topLeftCell="A71" zoomScaleNormal="100" workbookViewId="0">
      <selection activeCell="I70" sqref="I70"/>
    </sheetView>
  </sheetViews>
  <sheetFormatPr defaultRowHeight="15"/>
  <cols>
    <col min="1" max="1" width="9.5703125" customWidth="1"/>
    <col min="2" max="2" width="19.7109375" customWidth="1"/>
    <col min="3" max="3" width="7.8554687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0" bestFit="1" customWidth="1"/>
  </cols>
  <sheetData>
    <row r="1" spans="1:15" ht="15.75" hidden="1">
      <c r="A1" s="332" t="s">
        <v>131</v>
      </c>
      <c r="B1" s="333"/>
      <c r="C1" s="333"/>
      <c r="D1" s="333"/>
      <c r="E1" s="333"/>
      <c r="F1" s="333"/>
      <c r="G1" s="333"/>
      <c r="H1" s="333"/>
      <c r="I1" s="333"/>
      <c r="J1" s="333"/>
      <c r="K1" s="333"/>
    </row>
    <row r="2" spans="1:15" hidden="1">
      <c r="A2" s="334" t="s">
        <v>132</v>
      </c>
      <c r="B2" s="335"/>
      <c r="C2" s="335"/>
      <c r="D2" s="335"/>
      <c r="E2" s="335"/>
      <c r="F2" s="335"/>
      <c r="G2" s="335"/>
      <c r="H2" s="335"/>
      <c r="I2" s="335"/>
      <c r="J2" s="335"/>
      <c r="K2" s="335"/>
    </row>
    <row r="3" spans="1:15" ht="56.25" hidden="1">
      <c r="A3" s="120" t="s">
        <v>133</v>
      </c>
      <c r="B3" s="53" t="s">
        <v>350</v>
      </c>
      <c r="C3" s="120" t="s">
        <v>351</v>
      </c>
      <c r="D3" s="53" t="s">
        <v>134</v>
      </c>
      <c r="E3" s="53" t="s">
        <v>151</v>
      </c>
      <c r="F3" s="53" t="s">
        <v>345</v>
      </c>
      <c r="G3" s="120" t="s">
        <v>346</v>
      </c>
      <c r="H3" s="120" t="s">
        <v>347</v>
      </c>
      <c r="I3" s="120" t="s">
        <v>352</v>
      </c>
      <c r="J3" s="53" t="s">
        <v>349</v>
      </c>
      <c r="K3" s="89" t="s">
        <v>154</v>
      </c>
      <c r="L3" s="10"/>
      <c r="M3" s="10"/>
      <c r="N3" s="10"/>
      <c r="O3" s="10"/>
    </row>
    <row r="4" spans="1:15" ht="15" hidden="1" customHeight="1">
      <c r="A4" s="121" t="s">
        <v>373</v>
      </c>
      <c r="B4" s="112" t="s">
        <v>375</v>
      </c>
      <c r="C4" s="112" t="s">
        <v>375</v>
      </c>
      <c r="D4" s="112" t="s">
        <v>375</v>
      </c>
      <c r="E4" s="112" t="s">
        <v>375</v>
      </c>
      <c r="F4" s="112" t="s">
        <v>375</v>
      </c>
      <c r="G4" s="112" t="s">
        <v>375</v>
      </c>
      <c r="H4" s="112" t="s">
        <v>375</v>
      </c>
      <c r="I4" s="112" t="s">
        <v>375</v>
      </c>
      <c r="J4" s="112" t="s">
        <v>375</v>
      </c>
      <c r="K4" s="112" t="s">
        <v>375</v>
      </c>
      <c r="L4" s="10"/>
      <c r="M4" s="10"/>
      <c r="N4" s="10"/>
      <c r="O4" s="10"/>
    </row>
    <row r="5" spans="1:15" ht="27.75" hidden="1" customHeight="1">
      <c r="A5" s="123" t="s">
        <v>136</v>
      </c>
      <c r="B5" s="112" t="s">
        <v>375</v>
      </c>
      <c r="C5" s="112" t="s">
        <v>375</v>
      </c>
      <c r="D5" s="112" t="s">
        <v>375</v>
      </c>
      <c r="E5" s="112" t="s">
        <v>375</v>
      </c>
      <c r="F5" s="112" t="s">
        <v>375</v>
      </c>
      <c r="G5" s="112" t="s">
        <v>375</v>
      </c>
      <c r="H5" s="112" t="s">
        <v>375</v>
      </c>
      <c r="I5" s="112" t="s">
        <v>375</v>
      </c>
      <c r="J5" s="112" t="s">
        <v>375</v>
      </c>
      <c r="K5" s="112" t="s">
        <v>375</v>
      </c>
      <c r="M5" s="10"/>
      <c r="N5" s="10"/>
      <c r="O5" s="10"/>
    </row>
    <row r="6" spans="1:15" ht="15" hidden="1" customHeight="1">
      <c r="A6" s="121" t="s">
        <v>374</v>
      </c>
      <c r="B6" s="112" t="s">
        <v>375</v>
      </c>
      <c r="C6" s="112" t="s">
        <v>375</v>
      </c>
      <c r="D6" s="112" t="s">
        <v>375</v>
      </c>
      <c r="E6" s="112" t="s">
        <v>375</v>
      </c>
      <c r="F6" s="112" t="s">
        <v>375</v>
      </c>
      <c r="G6" s="112" t="s">
        <v>375</v>
      </c>
      <c r="H6" s="112" t="s">
        <v>375</v>
      </c>
      <c r="I6" s="112" t="s">
        <v>375</v>
      </c>
      <c r="J6" s="112" t="s">
        <v>375</v>
      </c>
      <c r="K6" s="112" t="s">
        <v>375</v>
      </c>
      <c r="L6" s="10"/>
      <c r="M6" s="10"/>
      <c r="N6" s="10"/>
      <c r="O6" s="10"/>
    </row>
    <row r="7" spans="1:15" hidden="1">
      <c r="A7" s="121" t="s">
        <v>137</v>
      </c>
      <c r="B7" s="112" t="s">
        <v>375</v>
      </c>
      <c r="C7" s="112" t="s">
        <v>375</v>
      </c>
      <c r="D7" s="112" t="s">
        <v>375</v>
      </c>
      <c r="E7" s="112" t="s">
        <v>375</v>
      </c>
      <c r="F7" s="112" t="s">
        <v>375</v>
      </c>
      <c r="G7" s="112" t="s">
        <v>375</v>
      </c>
      <c r="H7" s="112" t="s">
        <v>375</v>
      </c>
      <c r="I7" s="112" t="s">
        <v>375</v>
      </c>
      <c r="J7" s="112" t="s">
        <v>375</v>
      </c>
      <c r="K7" s="112" t="s">
        <v>375</v>
      </c>
      <c r="L7" s="10"/>
      <c r="M7" s="10"/>
      <c r="N7" s="10"/>
      <c r="O7" s="10"/>
    </row>
    <row r="8" spans="1:15" hidden="1">
      <c r="A8" s="121" t="s">
        <v>138</v>
      </c>
      <c r="B8" s="112" t="s">
        <v>375</v>
      </c>
      <c r="C8" s="112" t="s">
        <v>375</v>
      </c>
      <c r="D8" s="112" t="s">
        <v>375</v>
      </c>
      <c r="E8" s="112" t="s">
        <v>375</v>
      </c>
      <c r="F8" s="112" t="s">
        <v>375</v>
      </c>
      <c r="G8" s="112" t="s">
        <v>375</v>
      </c>
      <c r="H8" s="112" t="s">
        <v>375</v>
      </c>
      <c r="I8" s="112" t="s">
        <v>375</v>
      </c>
      <c r="J8" s="112" t="s">
        <v>375</v>
      </c>
      <c r="K8" s="112" t="s">
        <v>375</v>
      </c>
      <c r="L8" s="10"/>
      <c r="M8" s="10"/>
      <c r="N8" s="10"/>
      <c r="O8" s="10"/>
    </row>
    <row r="9" spans="1:15" hidden="1">
      <c r="A9" s="327" t="s">
        <v>139</v>
      </c>
      <c r="B9" s="327"/>
      <c r="C9" s="327"/>
      <c r="D9" s="327"/>
      <c r="E9" s="327"/>
      <c r="F9" s="112" t="s">
        <v>375</v>
      </c>
      <c r="G9" s="69"/>
      <c r="H9" s="69"/>
      <c r="I9" s="69"/>
      <c r="J9" s="112" t="s">
        <v>375</v>
      </c>
      <c r="K9" s="112" t="s">
        <v>375</v>
      </c>
      <c r="L9" s="10"/>
      <c r="M9" s="10"/>
      <c r="N9" s="10"/>
      <c r="O9" s="10"/>
    </row>
    <row r="10" spans="1:15" hidden="1">
      <c r="A10" s="11"/>
      <c r="B10" s="10"/>
      <c r="C10" s="10"/>
      <c r="D10" s="10"/>
      <c r="E10" s="10"/>
      <c r="F10" s="10"/>
      <c r="G10" s="10"/>
      <c r="H10" s="10"/>
      <c r="I10" s="10"/>
      <c r="J10" s="10"/>
      <c r="K10" s="10"/>
      <c r="L10" s="10"/>
      <c r="M10" s="10"/>
      <c r="N10" s="10"/>
      <c r="O10" s="10"/>
    </row>
    <row r="11" spans="1:15" hidden="1">
      <c r="A11" s="11" t="s">
        <v>140</v>
      </c>
      <c r="B11" s="10"/>
      <c r="C11" s="10"/>
      <c r="D11" s="10"/>
      <c r="E11" s="10"/>
      <c r="F11" s="10"/>
      <c r="G11" s="10"/>
      <c r="H11" s="10"/>
      <c r="I11" s="10"/>
      <c r="J11" s="10"/>
      <c r="K11" s="10"/>
      <c r="L11" s="10"/>
      <c r="M11" s="10"/>
      <c r="N11" s="10"/>
      <c r="O11" s="10"/>
    </row>
    <row r="12" spans="1:15" hidden="1">
      <c r="A12" s="11"/>
      <c r="B12" s="10"/>
      <c r="C12" s="10"/>
      <c r="D12" s="10"/>
      <c r="E12" s="10"/>
      <c r="F12" s="10"/>
      <c r="G12" s="10"/>
      <c r="H12" s="10"/>
      <c r="I12" s="10"/>
      <c r="J12" s="10"/>
      <c r="K12" s="10"/>
      <c r="L12" s="10"/>
      <c r="M12" s="10"/>
      <c r="N12" s="10"/>
      <c r="O12" s="10"/>
    </row>
    <row r="13" spans="1:15" hidden="1">
      <c r="A13" s="11" t="s">
        <v>141</v>
      </c>
      <c r="B13" s="10"/>
      <c r="C13" s="10"/>
      <c r="D13" s="10"/>
      <c r="E13" s="10"/>
      <c r="F13" s="10"/>
      <c r="G13" s="10"/>
      <c r="H13" s="10"/>
      <c r="I13" s="10"/>
      <c r="J13" s="10"/>
      <c r="K13" s="10"/>
      <c r="L13" s="10"/>
      <c r="M13" s="10"/>
      <c r="N13" s="10"/>
      <c r="O13" s="10"/>
    </row>
    <row r="14" spans="1:15" ht="84" hidden="1" customHeight="1">
      <c r="A14" s="126" t="s">
        <v>344</v>
      </c>
      <c r="B14" s="53" t="s">
        <v>142</v>
      </c>
      <c r="C14" s="53" t="s">
        <v>143</v>
      </c>
      <c r="D14" s="53" t="s">
        <v>151</v>
      </c>
      <c r="E14" s="53" t="s">
        <v>345</v>
      </c>
      <c r="F14" s="53" t="s">
        <v>346</v>
      </c>
      <c r="G14" s="53" t="s">
        <v>347</v>
      </c>
      <c r="H14" s="53" t="s">
        <v>348</v>
      </c>
      <c r="I14" s="53" t="s">
        <v>349</v>
      </c>
      <c r="J14" s="89" t="s">
        <v>282</v>
      </c>
      <c r="K14" s="10"/>
      <c r="L14" s="10"/>
      <c r="M14" s="10"/>
      <c r="N14" s="10"/>
      <c r="O14" s="10"/>
    </row>
    <row r="15" spans="1:15" hidden="1">
      <c r="A15" s="329" t="s">
        <v>145</v>
      </c>
      <c r="B15" s="35"/>
      <c r="C15" s="32"/>
      <c r="D15" s="31"/>
      <c r="E15" s="41"/>
      <c r="F15" s="32"/>
      <c r="G15" s="32"/>
      <c r="H15" s="32"/>
      <c r="I15" s="30"/>
      <c r="J15" s="67"/>
      <c r="K15" s="10"/>
      <c r="L15" s="10"/>
      <c r="M15" s="10"/>
      <c r="N15" s="10"/>
      <c r="O15" s="10"/>
    </row>
    <row r="16" spans="1:15" hidden="1">
      <c r="A16" s="329"/>
      <c r="B16" s="35"/>
      <c r="C16" s="32"/>
      <c r="D16" s="31"/>
      <c r="E16" s="41"/>
      <c r="F16" s="32"/>
      <c r="G16" s="32"/>
      <c r="H16" s="32"/>
      <c r="I16" s="30"/>
      <c r="J16" s="67"/>
      <c r="K16" s="10"/>
      <c r="L16" s="10"/>
      <c r="M16" s="10"/>
      <c r="N16" s="10"/>
      <c r="O16" s="10"/>
    </row>
    <row r="17" spans="1:15" hidden="1">
      <c r="A17" s="329"/>
      <c r="B17" s="109"/>
      <c r="C17" s="32"/>
      <c r="D17" s="31"/>
      <c r="E17" s="41"/>
      <c r="F17" s="32"/>
      <c r="G17" s="32"/>
      <c r="H17" s="32"/>
      <c r="I17" s="30"/>
      <c r="J17" s="67"/>
      <c r="K17" s="10"/>
      <c r="L17" s="10"/>
      <c r="M17" s="10"/>
      <c r="N17" s="10"/>
      <c r="O17" s="10"/>
    </row>
    <row r="18" spans="1:15" hidden="1">
      <c r="A18" s="329"/>
      <c r="B18" s="109"/>
      <c r="C18" s="32"/>
      <c r="D18" s="31"/>
      <c r="E18" s="41"/>
      <c r="F18" s="32"/>
      <c r="G18" s="32"/>
      <c r="H18" s="32"/>
      <c r="I18" s="30"/>
      <c r="J18" s="67"/>
      <c r="K18" s="10"/>
      <c r="L18" s="10"/>
      <c r="M18" s="10"/>
      <c r="N18" s="10"/>
      <c r="O18" s="10"/>
    </row>
    <row r="19" spans="1:15" hidden="1">
      <c r="A19" s="329" t="s">
        <v>146</v>
      </c>
      <c r="B19" s="47" t="s">
        <v>375</v>
      </c>
      <c r="C19" s="112" t="s">
        <v>375</v>
      </c>
      <c r="D19" s="112" t="s">
        <v>375</v>
      </c>
      <c r="E19" s="112" t="s">
        <v>375</v>
      </c>
      <c r="F19" s="112" t="s">
        <v>375</v>
      </c>
      <c r="G19" s="112" t="s">
        <v>375</v>
      </c>
      <c r="H19" s="112" t="s">
        <v>375</v>
      </c>
      <c r="I19" s="112" t="s">
        <v>375</v>
      </c>
      <c r="J19" s="112" t="s">
        <v>375</v>
      </c>
      <c r="K19" s="10"/>
      <c r="L19" s="10"/>
      <c r="M19" s="10"/>
      <c r="N19" s="10"/>
      <c r="O19" s="10"/>
    </row>
    <row r="20" spans="1:15" hidden="1">
      <c r="A20" s="329"/>
      <c r="B20" s="112" t="s">
        <v>375</v>
      </c>
      <c r="C20" s="112" t="s">
        <v>375</v>
      </c>
      <c r="D20" s="112" t="s">
        <v>375</v>
      </c>
      <c r="E20" s="112" t="s">
        <v>375</v>
      </c>
      <c r="F20" s="112" t="s">
        <v>375</v>
      </c>
      <c r="G20" s="112" t="s">
        <v>375</v>
      </c>
      <c r="H20" s="112" t="s">
        <v>375</v>
      </c>
      <c r="I20" s="112" t="s">
        <v>375</v>
      </c>
      <c r="J20" s="112" t="s">
        <v>375</v>
      </c>
      <c r="K20" s="10"/>
      <c r="L20" s="10"/>
      <c r="M20" s="10"/>
      <c r="N20" s="10"/>
      <c r="O20" s="10"/>
    </row>
    <row r="21" spans="1:15" hidden="1">
      <c r="A21" s="329"/>
      <c r="B21" s="112" t="s">
        <v>375</v>
      </c>
      <c r="C21" s="112" t="s">
        <v>375</v>
      </c>
      <c r="D21" s="112" t="s">
        <v>375</v>
      </c>
      <c r="E21" s="112" t="s">
        <v>375</v>
      </c>
      <c r="F21" s="112" t="s">
        <v>375</v>
      </c>
      <c r="G21" s="112" t="s">
        <v>375</v>
      </c>
      <c r="H21" s="112" t="s">
        <v>375</v>
      </c>
      <c r="I21" s="112" t="s">
        <v>375</v>
      </c>
      <c r="J21" s="112" t="s">
        <v>375</v>
      </c>
      <c r="K21" s="10"/>
      <c r="L21" s="10"/>
      <c r="M21" s="10"/>
      <c r="N21" s="10"/>
      <c r="O21" s="10"/>
    </row>
    <row r="22" spans="1:15" hidden="1">
      <c r="A22" s="345" t="s">
        <v>179</v>
      </c>
      <c r="B22" s="112" t="s">
        <v>375</v>
      </c>
      <c r="C22" s="112" t="s">
        <v>375</v>
      </c>
      <c r="D22" s="112" t="s">
        <v>375</v>
      </c>
      <c r="E22" s="112" t="s">
        <v>375</v>
      </c>
      <c r="F22" s="112" t="s">
        <v>375</v>
      </c>
      <c r="G22" s="112" t="s">
        <v>375</v>
      </c>
      <c r="H22" s="112" t="s">
        <v>375</v>
      </c>
      <c r="I22" s="112" t="s">
        <v>375</v>
      </c>
      <c r="J22" s="112" t="s">
        <v>375</v>
      </c>
      <c r="K22" s="10"/>
      <c r="L22" s="10"/>
      <c r="M22" s="10"/>
      <c r="N22" s="10"/>
      <c r="O22" s="10"/>
    </row>
    <row r="23" spans="1:15" hidden="1">
      <c r="A23" s="346"/>
      <c r="B23" s="112" t="s">
        <v>375</v>
      </c>
      <c r="C23" s="112" t="s">
        <v>375</v>
      </c>
      <c r="D23" s="112" t="s">
        <v>375</v>
      </c>
      <c r="E23" s="112" t="s">
        <v>375</v>
      </c>
      <c r="F23" s="112" t="s">
        <v>375</v>
      </c>
      <c r="G23" s="112" t="s">
        <v>375</v>
      </c>
      <c r="H23" s="112" t="s">
        <v>375</v>
      </c>
      <c r="I23" s="112" t="s">
        <v>375</v>
      </c>
      <c r="J23" s="112" t="s">
        <v>375</v>
      </c>
      <c r="K23" s="10"/>
      <c r="L23" s="10"/>
      <c r="M23" s="10"/>
      <c r="N23" s="10"/>
      <c r="O23" s="10"/>
    </row>
    <row r="24" spans="1:15" hidden="1">
      <c r="A24" s="347"/>
      <c r="B24" s="112" t="s">
        <v>375</v>
      </c>
      <c r="C24" s="112" t="s">
        <v>375</v>
      </c>
      <c r="D24" s="112" t="s">
        <v>375</v>
      </c>
      <c r="E24" s="112" t="s">
        <v>375</v>
      </c>
      <c r="F24" s="112" t="s">
        <v>375</v>
      </c>
      <c r="G24" s="112" t="s">
        <v>375</v>
      </c>
      <c r="H24" s="112" t="s">
        <v>375</v>
      </c>
      <c r="I24" s="112" t="s">
        <v>375</v>
      </c>
      <c r="J24" s="112" t="s">
        <v>375</v>
      </c>
      <c r="K24" s="10"/>
      <c r="L24" s="10"/>
      <c r="M24" s="10"/>
      <c r="N24" s="10"/>
      <c r="O24" s="10"/>
    </row>
    <row r="25" spans="1:15" ht="15" hidden="1" customHeight="1">
      <c r="A25" s="329" t="s">
        <v>147</v>
      </c>
      <c r="B25" s="112" t="s">
        <v>375</v>
      </c>
      <c r="C25" s="112" t="s">
        <v>375</v>
      </c>
      <c r="D25" s="112" t="s">
        <v>375</v>
      </c>
      <c r="E25" s="112" t="s">
        <v>375</v>
      </c>
      <c r="F25" s="112" t="s">
        <v>375</v>
      </c>
      <c r="G25" s="112" t="s">
        <v>375</v>
      </c>
      <c r="H25" s="112" t="s">
        <v>375</v>
      </c>
      <c r="I25" s="112" t="s">
        <v>375</v>
      </c>
      <c r="J25" s="112" t="s">
        <v>375</v>
      </c>
      <c r="K25" s="10"/>
      <c r="L25" s="10"/>
      <c r="M25" s="10"/>
      <c r="N25" s="10"/>
      <c r="O25" s="10"/>
    </row>
    <row r="26" spans="1:15" ht="15" hidden="1" customHeight="1">
      <c r="A26" s="329"/>
      <c r="B26" s="112" t="s">
        <v>375</v>
      </c>
      <c r="C26" s="112" t="s">
        <v>375</v>
      </c>
      <c r="D26" s="112" t="s">
        <v>375</v>
      </c>
      <c r="E26" s="112" t="s">
        <v>375</v>
      </c>
      <c r="F26" s="112" t="s">
        <v>375</v>
      </c>
      <c r="G26" s="112" t="s">
        <v>375</v>
      </c>
      <c r="H26" s="112" t="s">
        <v>375</v>
      </c>
      <c r="I26" s="112" t="s">
        <v>375</v>
      </c>
      <c r="J26" s="112" t="s">
        <v>375</v>
      </c>
      <c r="K26" s="10"/>
      <c r="L26" s="10"/>
      <c r="M26" s="10"/>
      <c r="N26" s="10"/>
      <c r="O26" s="10"/>
    </row>
    <row r="27" spans="1:15" hidden="1">
      <c r="A27" s="329"/>
      <c r="B27" s="112" t="s">
        <v>375</v>
      </c>
      <c r="C27" s="112" t="s">
        <v>375</v>
      </c>
      <c r="D27" s="112" t="s">
        <v>375</v>
      </c>
      <c r="E27" s="112" t="s">
        <v>375</v>
      </c>
      <c r="F27" s="112" t="s">
        <v>375</v>
      </c>
      <c r="G27" s="112" t="s">
        <v>375</v>
      </c>
      <c r="H27" s="112" t="s">
        <v>375</v>
      </c>
      <c r="I27" s="112" t="s">
        <v>375</v>
      </c>
      <c r="J27" s="112" t="s">
        <v>375</v>
      </c>
      <c r="K27" s="10"/>
      <c r="L27" s="10"/>
      <c r="M27" s="10"/>
      <c r="N27" s="10"/>
      <c r="O27" s="10"/>
    </row>
    <row r="28" spans="1:15" ht="33.75" hidden="1">
      <c r="A28" s="126" t="s">
        <v>180</v>
      </c>
      <c r="B28" s="112" t="s">
        <v>375</v>
      </c>
      <c r="C28" s="112" t="s">
        <v>375</v>
      </c>
      <c r="D28" s="112" t="s">
        <v>375</v>
      </c>
      <c r="E28" s="112" t="s">
        <v>375</v>
      </c>
      <c r="F28" s="112" t="s">
        <v>375</v>
      </c>
      <c r="G28" s="112" t="s">
        <v>375</v>
      </c>
      <c r="H28" s="112" t="s">
        <v>375</v>
      </c>
      <c r="I28" s="112" t="s">
        <v>375</v>
      </c>
      <c r="J28" s="112" t="s">
        <v>375</v>
      </c>
      <c r="K28" s="10"/>
      <c r="L28" s="10"/>
      <c r="M28" s="10"/>
      <c r="N28" s="10"/>
      <c r="O28" s="10"/>
    </row>
    <row r="29" spans="1:15" ht="15" hidden="1" customHeight="1">
      <c r="A29" s="328" t="s">
        <v>139</v>
      </c>
      <c r="B29" s="328"/>
      <c r="C29" s="328"/>
      <c r="D29" s="328"/>
      <c r="E29" s="54">
        <f>SUM(E15:E28)</f>
        <v>0</v>
      </c>
      <c r="F29" s="42"/>
      <c r="G29" s="43"/>
      <c r="H29" s="43"/>
      <c r="I29" s="44"/>
      <c r="J29" s="54">
        <f>SUM(J15:J28)</f>
        <v>0</v>
      </c>
      <c r="K29" s="10"/>
      <c r="L29" s="10"/>
      <c r="M29" s="10"/>
      <c r="N29" s="10"/>
      <c r="O29" s="10"/>
    </row>
    <row r="30" spans="1:15" hidden="1">
      <c r="A30" s="11"/>
      <c r="B30" s="10"/>
      <c r="C30" s="10"/>
      <c r="D30" s="10"/>
      <c r="E30" s="10"/>
      <c r="F30" s="10"/>
      <c r="G30" s="10"/>
      <c r="H30" s="10"/>
      <c r="I30" s="10"/>
      <c r="J30" s="10"/>
      <c r="K30" s="10"/>
      <c r="L30" s="10"/>
      <c r="M30" s="10"/>
      <c r="N30" s="10"/>
      <c r="O30" s="10"/>
    </row>
    <row r="31" spans="1:15" hidden="1">
      <c r="A31" s="11" t="s">
        <v>189</v>
      </c>
      <c r="B31" s="10"/>
      <c r="C31" s="10"/>
      <c r="D31" s="10"/>
      <c r="E31" s="10"/>
      <c r="F31" s="10"/>
      <c r="G31" s="10"/>
      <c r="H31" s="10"/>
      <c r="I31" s="10"/>
      <c r="J31" s="10"/>
      <c r="K31" s="10"/>
      <c r="L31" s="10"/>
      <c r="M31" s="10"/>
      <c r="N31" s="10"/>
      <c r="O31" s="10"/>
    </row>
    <row r="32" spans="1:15" ht="63.75" hidden="1">
      <c r="A32" s="47" t="s">
        <v>148</v>
      </c>
      <c r="B32" s="47" t="s">
        <v>353</v>
      </c>
      <c r="C32" s="47" t="s">
        <v>151</v>
      </c>
      <c r="D32" s="47" t="s">
        <v>345</v>
      </c>
      <c r="E32" s="47" t="s">
        <v>346</v>
      </c>
      <c r="F32" s="47" t="s">
        <v>354</v>
      </c>
      <c r="G32" s="47" t="s">
        <v>355</v>
      </c>
      <c r="H32" s="47" t="s">
        <v>349</v>
      </c>
      <c r="I32" s="73" t="s">
        <v>356</v>
      </c>
      <c r="J32" s="10"/>
      <c r="K32" s="10"/>
      <c r="L32" s="10"/>
      <c r="M32" s="10"/>
      <c r="N32" s="10"/>
      <c r="O32" s="10"/>
    </row>
    <row r="33" spans="1:15" hidden="1">
      <c r="A33" s="112" t="s">
        <v>375</v>
      </c>
      <c r="B33" s="112" t="s">
        <v>375</v>
      </c>
      <c r="C33" s="112" t="s">
        <v>375</v>
      </c>
      <c r="D33" s="112" t="s">
        <v>375</v>
      </c>
      <c r="E33" s="112" t="s">
        <v>375</v>
      </c>
      <c r="F33" s="112" t="s">
        <v>375</v>
      </c>
      <c r="G33" s="112" t="s">
        <v>375</v>
      </c>
      <c r="H33" s="112" t="s">
        <v>375</v>
      </c>
      <c r="I33" s="112" t="s">
        <v>375</v>
      </c>
      <c r="J33" s="10"/>
      <c r="K33" s="10"/>
      <c r="L33" s="10"/>
      <c r="M33" s="10"/>
      <c r="N33" s="10"/>
      <c r="O33" s="10"/>
    </row>
    <row r="34" spans="1:15" hidden="1">
      <c r="A34" s="326" t="s">
        <v>139</v>
      </c>
      <c r="B34" s="326"/>
      <c r="C34" s="326"/>
      <c r="D34" s="326"/>
      <c r="E34" s="326"/>
      <c r="F34" s="326"/>
      <c r="G34" s="326"/>
      <c r="H34" s="113"/>
      <c r="I34" s="113"/>
      <c r="J34" s="10"/>
      <c r="K34" s="10"/>
      <c r="L34" s="10"/>
      <c r="M34" s="10"/>
      <c r="N34" s="10"/>
      <c r="O34" s="10"/>
    </row>
    <row r="35" spans="1:15" hidden="1">
      <c r="A35" s="12"/>
      <c r="B35" s="10"/>
      <c r="C35" s="10"/>
      <c r="D35" s="10"/>
      <c r="E35" s="10"/>
      <c r="F35" s="10"/>
      <c r="G35" s="10"/>
      <c r="H35" s="10"/>
      <c r="I35" s="10"/>
      <c r="J35" s="10"/>
      <c r="K35" s="10"/>
      <c r="L35" s="10"/>
      <c r="M35" s="10"/>
      <c r="N35" s="10"/>
      <c r="O35" s="10"/>
    </row>
    <row r="36" spans="1:15" ht="44.25" hidden="1" customHeight="1">
      <c r="A36" s="336" t="s">
        <v>149</v>
      </c>
      <c r="B36" s="317"/>
      <c r="C36" s="317"/>
      <c r="D36" s="317"/>
      <c r="E36" s="317"/>
      <c r="F36" s="317"/>
      <c r="G36" s="317"/>
      <c r="H36" s="317"/>
      <c r="I36" s="317"/>
      <c r="J36" s="10"/>
      <c r="K36" s="10"/>
      <c r="L36" s="10"/>
      <c r="M36" s="10"/>
      <c r="N36" s="10"/>
      <c r="O36" s="10"/>
    </row>
    <row r="37" spans="1:15" hidden="1">
      <c r="A37" s="337" t="s">
        <v>190</v>
      </c>
      <c r="B37" s="317"/>
      <c r="C37" s="317"/>
      <c r="D37" s="317"/>
      <c r="E37" s="317"/>
      <c r="F37" s="317"/>
      <c r="G37" s="317"/>
      <c r="H37" s="317"/>
      <c r="I37" s="317"/>
      <c r="J37" s="10"/>
      <c r="K37" s="10"/>
      <c r="L37" s="10"/>
      <c r="M37" s="10"/>
      <c r="N37" s="10"/>
      <c r="O37" s="10"/>
    </row>
    <row r="38" spans="1:15" hidden="1">
      <c r="A38" s="13"/>
      <c r="B38" s="10"/>
      <c r="C38" s="10"/>
      <c r="D38" s="10"/>
      <c r="E38" s="10"/>
      <c r="F38" s="10"/>
      <c r="G38" s="10"/>
      <c r="H38" s="10"/>
      <c r="I38" s="10"/>
      <c r="J38" s="10"/>
      <c r="K38" s="10"/>
      <c r="L38" s="10"/>
      <c r="M38" s="10"/>
      <c r="N38" s="10"/>
      <c r="O38" s="10"/>
    </row>
    <row r="39" spans="1:15" ht="51" hidden="1" customHeight="1">
      <c r="A39" s="114" t="s">
        <v>150</v>
      </c>
      <c r="B39" s="112" t="s">
        <v>357</v>
      </c>
      <c r="C39" s="112" t="s">
        <v>23</v>
      </c>
      <c r="D39" s="112" t="s">
        <v>151</v>
      </c>
      <c r="E39" s="112" t="s">
        <v>152</v>
      </c>
      <c r="F39" s="112" t="s">
        <v>346</v>
      </c>
      <c r="G39" s="112" t="s">
        <v>153</v>
      </c>
      <c r="H39" s="112" t="s">
        <v>358</v>
      </c>
      <c r="I39" s="112" t="s">
        <v>135</v>
      </c>
      <c r="J39" s="73" t="s">
        <v>154</v>
      </c>
      <c r="K39" s="10"/>
      <c r="L39" s="10"/>
      <c r="M39" s="10"/>
      <c r="N39" s="10"/>
      <c r="O39" s="10"/>
    </row>
    <row r="40" spans="1:15" ht="45" hidden="1">
      <c r="A40" s="121" t="s">
        <v>381</v>
      </c>
      <c r="B40" s="112" t="s">
        <v>375</v>
      </c>
      <c r="C40" s="112" t="s">
        <v>375</v>
      </c>
      <c r="D40" s="112" t="s">
        <v>375</v>
      </c>
      <c r="E40" s="112" t="s">
        <v>375</v>
      </c>
      <c r="F40" s="112" t="s">
        <v>375</v>
      </c>
      <c r="G40" s="112" t="s">
        <v>375</v>
      </c>
      <c r="H40" s="112" t="s">
        <v>375</v>
      </c>
      <c r="I40" s="112" t="s">
        <v>375</v>
      </c>
      <c r="J40" s="112" t="s">
        <v>375</v>
      </c>
      <c r="K40" s="10"/>
      <c r="L40" s="10"/>
      <c r="M40" s="10"/>
      <c r="N40" s="10"/>
      <c r="O40" s="10"/>
    </row>
    <row r="41" spans="1:15" ht="15" hidden="1" customHeight="1">
      <c r="A41" s="122" t="s">
        <v>155</v>
      </c>
      <c r="B41" s="112" t="s">
        <v>375</v>
      </c>
      <c r="C41" s="112" t="s">
        <v>375</v>
      </c>
      <c r="D41" s="112" t="s">
        <v>375</v>
      </c>
      <c r="E41" s="112" t="s">
        <v>375</v>
      </c>
      <c r="F41" s="112" t="s">
        <v>375</v>
      </c>
      <c r="G41" s="112" t="s">
        <v>375</v>
      </c>
      <c r="H41" s="112" t="s">
        <v>375</v>
      </c>
      <c r="I41" s="112" t="s">
        <v>375</v>
      </c>
      <c r="J41" s="112" t="s">
        <v>375</v>
      </c>
      <c r="K41" s="10"/>
      <c r="L41" s="10"/>
      <c r="M41" s="10"/>
      <c r="N41" s="10"/>
      <c r="O41" s="10"/>
    </row>
    <row r="42" spans="1:15" ht="50.25" hidden="1" customHeight="1">
      <c r="A42" s="121" t="s">
        <v>156</v>
      </c>
      <c r="B42" s="112" t="s">
        <v>375</v>
      </c>
      <c r="C42" s="112" t="s">
        <v>375</v>
      </c>
      <c r="D42" s="112" t="s">
        <v>375</v>
      </c>
      <c r="E42" s="112" t="s">
        <v>375</v>
      </c>
      <c r="F42" s="112" t="s">
        <v>375</v>
      </c>
      <c r="G42" s="112" t="s">
        <v>375</v>
      </c>
      <c r="H42" s="112" t="s">
        <v>375</v>
      </c>
      <c r="I42" s="112" t="s">
        <v>375</v>
      </c>
      <c r="J42" s="112" t="s">
        <v>375</v>
      </c>
      <c r="K42" s="10"/>
      <c r="L42" s="10"/>
      <c r="M42" s="10"/>
      <c r="N42" s="10"/>
      <c r="O42" s="10"/>
    </row>
    <row r="43" spans="1:15" ht="39" hidden="1" customHeight="1">
      <c r="A43" s="121" t="s">
        <v>157</v>
      </c>
      <c r="B43" s="112" t="s">
        <v>375</v>
      </c>
      <c r="C43" s="112" t="s">
        <v>375</v>
      </c>
      <c r="D43" s="112" t="s">
        <v>375</v>
      </c>
      <c r="E43" s="112" t="s">
        <v>375</v>
      </c>
      <c r="F43" s="112" t="s">
        <v>375</v>
      </c>
      <c r="G43" s="112" t="s">
        <v>375</v>
      </c>
      <c r="H43" s="112" t="s">
        <v>375</v>
      </c>
      <c r="I43" s="112" t="s">
        <v>375</v>
      </c>
      <c r="J43" s="112" t="s">
        <v>375</v>
      </c>
      <c r="K43" s="10"/>
      <c r="L43" s="10"/>
      <c r="M43" s="10"/>
      <c r="N43" s="10"/>
      <c r="O43" s="10"/>
    </row>
    <row r="44" spans="1:15" ht="63" hidden="1" customHeight="1">
      <c r="A44" s="121" t="s">
        <v>158</v>
      </c>
      <c r="B44" s="112"/>
      <c r="C44" s="112"/>
      <c r="D44" s="112"/>
      <c r="E44" s="112" t="s">
        <v>375</v>
      </c>
      <c r="F44" s="112" t="s">
        <v>375</v>
      </c>
      <c r="G44" s="112" t="s">
        <v>375</v>
      </c>
      <c r="H44" s="112" t="s">
        <v>375</v>
      </c>
      <c r="I44" s="112" t="s">
        <v>375</v>
      </c>
      <c r="J44" s="112" t="s">
        <v>375</v>
      </c>
      <c r="K44" s="10"/>
      <c r="L44" s="10"/>
      <c r="M44" s="10"/>
      <c r="N44" s="10"/>
      <c r="O44" s="10"/>
    </row>
    <row r="45" spans="1:15" hidden="1">
      <c r="A45" s="338" t="s">
        <v>139</v>
      </c>
      <c r="B45" s="338"/>
      <c r="C45" s="338"/>
      <c r="D45" s="338"/>
      <c r="E45" s="115"/>
      <c r="F45" s="330"/>
      <c r="G45" s="331"/>
      <c r="H45" s="115"/>
      <c r="I45" s="115"/>
      <c r="J45" s="115"/>
      <c r="K45" s="10"/>
      <c r="L45" s="10"/>
      <c r="M45" s="10"/>
      <c r="N45" s="10"/>
      <c r="O45" s="10"/>
    </row>
    <row r="46" spans="1:15" hidden="1">
      <c r="A46" s="10"/>
      <c r="B46" s="11" t="s">
        <v>191</v>
      </c>
      <c r="C46" s="10"/>
      <c r="D46" s="10"/>
      <c r="E46" s="10"/>
      <c r="F46" s="10"/>
      <c r="G46" s="10"/>
      <c r="H46" s="10"/>
      <c r="I46" s="10"/>
      <c r="J46" s="10"/>
      <c r="K46" s="10"/>
      <c r="L46" s="10"/>
      <c r="M46" s="10"/>
      <c r="N46" s="10"/>
      <c r="O46" s="10"/>
    </row>
    <row r="47" spans="1:15" hidden="1">
      <c r="A47" s="11"/>
      <c r="B47" s="10"/>
      <c r="C47" s="10"/>
      <c r="D47" s="10"/>
      <c r="E47" s="10"/>
      <c r="F47" s="10"/>
      <c r="G47" s="10"/>
      <c r="H47" s="10"/>
      <c r="I47" s="10"/>
      <c r="J47" s="10"/>
      <c r="K47" s="10"/>
      <c r="L47" s="10"/>
      <c r="M47" s="10"/>
      <c r="N47" s="10"/>
      <c r="O47" s="10"/>
    </row>
    <row r="48" spans="1:15" ht="76.5" hidden="1">
      <c r="A48" s="47" t="s">
        <v>159</v>
      </c>
      <c r="B48" s="47" t="s">
        <v>160</v>
      </c>
      <c r="C48" s="80" t="s">
        <v>161</v>
      </c>
      <c r="D48" s="47" t="s">
        <v>1</v>
      </c>
      <c r="E48" s="47" t="s">
        <v>151</v>
      </c>
      <c r="F48" s="47" t="s">
        <v>152</v>
      </c>
      <c r="G48" s="47" t="s">
        <v>162</v>
      </c>
      <c r="H48" s="47" t="s">
        <v>163</v>
      </c>
      <c r="I48" s="47" t="s">
        <v>164</v>
      </c>
      <c r="J48" s="47" t="s">
        <v>165</v>
      </c>
      <c r="K48" s="47" t="s">
        <v>166</v>
      </c>
      <c r="L48" s="70"/>
      <c r="M48" s="70"/>
      <c r="N48" s="52"/>
      <c r="O48" s="10"/>
    </row>
    <row r="49" spans="1:15" ht="15" hidden="1" customHeight="1">
      <c r="A49" s="112" t="s">
        <v>375</v>
      </c>
      <c r="B49" s="112" t="s">
        <v>375</v>
      </c>
      <c r="C49" s="112" t="s">
        <v>375</v>
      </c>
      <c r="D49" s="112" t="s">
        <v>375</v>
      </c>
      <c r="E49" s="112" t="s">
        <v>375</v>
      </c>
      <c r="F49" s="112" t="s">
        <v>375</v>
      </c>
      <c r="G49" s="112" t="s">
        <v>375</v>
      </c>
      <c r="H49" s="112" t="s">
        <v>375</v>
      </c>
      <c r="I49" s="112" t="s">
        <v>375</v>
      </c>
      <c r="J49" s="112" t="s">
        <v>375</v>
      </c>
      <c r="K49" s="112" t="s">
        <v>375</v>
      </c>
      <c r="L49" s="85"/>
      <c r="M49" s="85"/>
      <c r="N49" s="52"/>
      <c r="O49" s="10"/>
    </row>
    <row r="50" spans="1:15" hidden="1">
      <c r="A50" s="323" t="s">
        <v>167</v>
      </c>
      <c r="B50" s="324"/>
      <c r="C50" s="324"/>
      <c r="D50" s="324"/>
      <c r="E50" s="324"/>
      <c r="F50" s="324"/>
      <c r="G50" s="324"/>
      <c r="H50" s="325"/>
      <c r="I50" s="112" t="s">
        <v>375</v>
      </c>
      <c r="J50" s="112" t="s">
        <v>375</v>
      </c>
      <c r="K50" s="112" t="s">
        <v>375</v>
      </c>
      <c r="L50" s="85"/>
      <c r="M50" s="85"/>
      <c r="N50" s="52"/>
      <c r="O50" s="10"/>
    </row>
    <row r="51" spans="1:15">
      <c r="A51" s="10"/>
      <c r="B51" s="10"/>
      <c r="C51" s="10"/>
      <c r="D51" s="10"/>
      <c r="E51" s="10"/>
      <c r="F51" s="10"/>
      <c r="G51" s="10"/>
      <c r="H51" s="10"/>
      <c r="I51" s="10"/>
      <c r="J51" s="10"/>
      <c r="K51" s="10"/>
      <c r="L51" s="52"/>
      <c r="M51" s="52"/>
      <c r="N51" s="52"/>
      <c r="O51" s="10"/>
    </row>
    <row r="52" spans="1:15">
      <c r="A52" s="14" t="s">
        <v>168</v>
      </c>
      <c r="B52" s="10"/>
      <c r="C52" s="10"/>
      <c r="D52" s="10"/>
      <c r="E52" s="10"/>
      <c r="F52" s="10"/>
      <c r="G52" s="10"/>
      <c r="H52" s="10"/>
      <c r="I52" s="10"/>
      <c r="J52" s="10"/>
      <c r="K52" s="10"/>
      <c r="L52" s="10"/>
      <c r="M52" s="10"/>
      <c r="N52" s="10"/>
      <c r="O52" s="10"/>
    </row>
    <row r="53" spans="1:15">
      <c r="A53" s="11" t="s">
        <v>169</v>
      </c>
      <c r="B53" s="10"/>
      <c r="C53" s="10"/>
      <c r="D53" s="10"/>
      <c r="E53" s="10"/>
      <c r="F53" s="10"/>
      <c r="G53" s="10"/>
      <c r="H53" s="10"/>
      <c r="I53" s="10"/>
      <c r="J53" s="10"/>
      <c r="K53" s="10"/>
      <c r="L53" s="10"/>
      <c r="M53" s="10"/>
      <c r="N53" s="10"/>
      <c r="O53" s="10"/>
    </row>
    <row r="54" spans="1:15" ht="10.5" customHeight="1">
      <c r="A54" s="11"/>
      <c r="B54" s="10"/>
      <c r="C54" s="10"/>
      <c r="D54" s="10"/>
      <c r="E54" s="10"/>
      <c r="F54" s="10"/>
      <c r="G54" s="10"/>
      <c r="H54" s="10"/>
      <c r="I54" s="10"/>
      <c r="J54" s="10"/>
      <c r="K54" s="10"/>
      <c r="L54" s="10"/>
      <c r="M54" s="10"/>
      <c r="N54" s="10"/>
      <c r="O54" s="10"/>
    </row>
    <row r="55" spans="1:15">
      <c r="A55" s="88" t="s">
        <v>474</v>
      </c>
      <c r="B55" s="10"/>
      <c r="C55" s="10"/>
      <c r="D55" s="10"/>
      <c r="E55" s="10"/>
      <c r="F55" s="10"/>
      <c r="G55" s="10"/>
      <c r="H55" s="10"/>
      <c r="I55" s="10"/>
      <c r="J55" s="10"/>
      <c r="K55" s="10"/>
      <c r="L55" s="10"/>
      <c r="M55" s="10"/>
      <c r="N55" s="10"/>
      <c r="O55" s="10"/>
    </row>
    <row r="56" spans="1:15" ht="76.5">
      <c r="A56" s="32" t="s">
        <v>133</v>
      </c>
      <c r="B56" s="32" t="s">
        <v>353</v>
      </c>
      <c r="C56" s="32" t="s">
        <v>170</v>
      </c>
      <c r="D56" s="32" t="s">
        <v>134</v>
      </c>
      <c r="E56" s="32" t="s">
        <v>171</v>
      </c>
      <c r="F56" s="32" t="s">
        <v>172</v>
      </c>
      <c r="G56" s="32" t="s">
        <v>173</v>
      </c>
      <c r="H56" s="32" t="s">
        <v>174</v>
      </c>
      <c r="I56" s="32" t="s">
        <v>266</v>
      </c>
      <c r="J56" s="32" t="s">
        <v>359</v>
      </c>
      <c r="K56" s="32" t="s">
        <v>349</v>
      </c>
      <c r="L56" s="30" t="s">
        <v>282</v>
      </c>
      <c r="M56" s="10"/>
      <c r="N56" s="10"/>
      <c r="O56" s="10"/>
    </row>
    <row r="57" spans="1:15">
      <c r="A57" s="340" t="s">
        <v>372</v>
      </c>
      <c r="B57" s="112" t="s">
        <v>375</v>
      </c>
      <c r="C57" s="112" t="s">
        <v>375</v>
      </c>
      <c r="D57" s="112" t="s">
        <v>375</v>
      </c>
      <c r="E57" s="112" t="s">
        <v>375</v>
      </c>
      <c r="F57" s="112" t="s">
        <v>375</v>
      </c>
      <c r="G57" s="112" t="s">
        <v>375</v>
      </c>
      <c r="H57" s="112" t="s">
        <v>375</v>
      </c>
      <c r="I57" s="112" t="s">
        <v>375</v>
      </c>
      <c r="J57" s="112" t="s">
        <v>375</v>
      </c>
      <c r="K57" s="112" t="s">
        <v>375</v>
      </c>
      <c r="L57" s="112" t="s">
        <v>375</v>
      </c>
      <c r="M57" s="10"/>
      <c r="N57" s="10"/>
      <c r="O57" s="10"/>
    </row>
    <row r="58" spans="1:15">
      <c r="A58" s="341"/>
      <c r="B58" s="112" t="s">
        <v>375</v>
      </c>
      <c r="C58" s="112" t="s">
        <v>375</v>
      </c>
      <c r="D58" s="112" t="s">
        <v>375</v>
      </c>
      <c r="E58" s="112" t="s">
        <v>375</v>
      </c>
      <c r="F58" s="112" t="s">
        <v>375</v>
      </c>
      <c r="G58" s="112" t="s">
        <v>375</v>
      </c>
      <c r="H58" s="112" t="s">
        <v>375</v>
      </c>
      <c r="I58" s="112" t="s">
        <v>375</v>
      </c>
      <c r="J58" s="112" t="s">
        <v>375</v>
      </c>
      <c r="K58" s="112" t="s">
        <v>375</v>
      </c>
      <c r="L58" s="112" t="s">
        <v>375</v>
      </c>
      <c r="M58" s="10"/>
      <c r="N58" s="10"/>
      <c r="O58" s="10"/>
    </row>
    <row r="59" spans="1:15" hidden="1">
      <c r="A59" s="341"/>
      <c r="B59" s="112" t="s">
        <v>375</v>
      </c>
      <c r="C59" s="112" t="s">
        <v>375</v>
      </c>
      <c r="D59" s="112" t="s">
        <v>375</v>
      </c>
      <c r="E59" s="112" t="s">
        <v>375</v>
      </c>
      <c r="F59" s="112" t="s">
        <v>375</v>
      </c>
      <c r="G59" s="112" t="s">
        <v>375</v>
      </c>
      <c r="H59" s="112" t="s">
        <v>375</v>
      </c>
      <c r="I59" s="112" t="s">
        <v>375</v>
      </c>
      <c r="J59" s="112" t="s">
        <v>375</v>
      </c>
      <c r="K59" s="112" t="s">
        <v>375</v>
      </c>
      <c r="L59" s="112" t="s">
        <v>375</v>
      </c>
      <c r="M59" s="10"/>
      <c r="N59" s="10"/>
      <c r="O59" s="10"/>
    </row>
    <row r="60" spans="1:15" hidden="1">
      <c r="A60" s="341"/>
      <c r="B60" s="112" t="s">
        <v>375</v>
      </c>
      <c r="C60" s="112" t="s">
        <v>375</v>
      </c>
      <c r="D60" s="112" t="s">
        <v>375</v>
      </c>
      <c r="E60" s="112" t="s">
        <v>375</v>
      </c>
      <c r="F60" s="112" t="s">
        <v>375</v>
      </c>
      <c r="G60" s="112" t="s">
        <v>375</v>
      </c>
      <c r="H60" s="112" t="s">
        <v>375</v>
      </c>
      <c r="I60" s="112" t="s">
        <v>375</v>
      </c>
      <c r="J60" s="112" t="s">
        <v>375</v>
      </c>
      <c r="K60" s="112" t="s">
        <v>375</v>
      </c>
      <c r="L60" s="112" t="s">
        <v>375</v>
      </c>
      <c r="M60" s="10"/>
      <c r="N60" s="10"/>
      <c r="O60" s="10"/>
    </row>
    <row r="61" spans="1:15" hidden="1">
      <c r="A61" s="341"/>
      <c r="B61" s="112" t="s">
        <v>375</v>
      </c>
      <c r="C61" s="112" t="s">
        <v>375</v>
      </c>
      <c r="D61" s="112" t="s">
        <v>375</v>
      </c>
      <c r="E61" s="112" t="s">
        <v>375</v>
      </c>
      <c r="F61" s="112" t="s">
        <v>375</v>
      </c>
      <c r="G61" s="112" t="s">
        <v>375</v>
      </c>
      <c r="H61" s="112" t="s">
        <v>375</v>
      </c>
      <c r="I61" s="112" t="s">
        <v>375</v>
      </c>
      <c r="J61" s="112" t="s">
        <v>375</v>
      </c>
      <c r="K61" s="112" t="s">
        <v>375</v>
      </c>
      <c r="L61" s="112" t="s">
        <v>375</v>
      </c>
      <c r="M61" s="10"/>
      <c r="N61" s="10"/>
      <c r="O61" s="10"/>
    </row>
    <row r="62" spans="1:15" hidden="1">
      <c r="A62" s="341"/>
      <c r="B62" s="112" t="s">
        <v>375</v>
      </c>
      <c r="C62" s="112" t="s">
        <v>375</v>
      </c>
      <c r="D62" s="112" t="s">
        <v>375</v>
      </c>
      <c r="E62" s="112" t="s">
        <v>375</v>
      </c>
      <c r="F62" s="112" t="s">
        <v>375</v>
      </c>
      <c r="G62" s="112" t="s">
        <v>375</v>
      </c>
      <c r="H62" s="112" t="s">
        <v>375</v>
      </c>
      <c r="I62" s="112" t="s">
        <v>375</v>
      </c>
      <c r="J62" s="112" t="s">
        <v>375</v>
      </c>
      <c r="K62" s="112" t="s">
        <v>375</v>
      </c>
      <c r="L62" s="112" t="s">
        <v>375</v>
      </c>
      <c r="M62" s="10"/>
      <c r="N62" s="10"/>
      <c r="O62" s="10"/>
    </row>
    <row r="63" spans="1:15" hidden="1">
      <c r="A63" s="341"/>
      <c r="B63" s="112" t="s">
        <v>375</v>
      </c>
      <c r="C63" s="112" t="s">
        <v>375</v>
      </c>
      <c r="D63" s="112" t="s">
        <v>375</v>
      </c>
      <c r="E63" s="112" t="s">
        <v>375</v>
      </c>
      <c r="F63" s="112" t="s">
        <v>375</v>
      </c>
      <c r="G63" s="112" t="s">
        <v>375</v>
      </c>
      <c r="H63" s="112" t="s">
        <v>375</v>
      </c>
      <c r="I63" s="112" t="s">
        <v>375</v>
      </c>
      <c r="J63" s="112" t="s">
        <v>375</v>
      </c>
      <c r="K63" s="112" t="s">
        <v>375</v>
      </c>
      <c r="L63" s="112" t="s">
        <v>375</v>
      </c>
      <c r="M63" s="10"/>
      <c r="N63" s="10"/>
      <c r="O63" s="10"/>
    </row>
    <row r="64" spans="1:15" hidden="1">
      <c r="A64" s="341"/>
      <c r="B64" s="112" t="s">
        <v>375</v>
      </c>
      <c r="C64" s="112" t="s">
        <v>375</v>
      </c>
      <c r="D64" s="112" t="s">
        <v>375</v>
      </c>
      <c r="E64" s="112" t="s">
        <v>375</v>
      </c>
      <c r="F64" s="112" t="s">
        <v>375</v>
      </c>
      <c r="G64" s="112" t="s">
        <v>375</v>
      </c>
      <c r="H64" s="112" t="s">
        <v>375</v>
      </c>
      <c r="I64" s="112" t="s">
        <v>375</v>
      </c>
      <c r="J64" s="112" t="s">
        <v>375</v>
      </c>
      <c r="K64" s="112" t="s">
        <v>375</v>
      </c>
      <c r="L64" s="112" t="s">
        <v>375</v>
      </c>
      <c r="M64" s="10"/>
      <c r="N64" s="10"/>
      <c r="O64" s="10"/>
    </row>
    <row r="65" spans="1:15" ht="15" customHeight="1">
      <c r="A65" s="127" t="s">
        <v>382</v>
      </c>
      <c r="B65" s="112" t="s">
        <v>375</v>
      </c>
      <c r="C65" s="112" t="s">
        <v>375</v>
      </c>
      <c r="D65" s="112" t="s">
        <v>375</v>
      </c>
      <c r="E65" s="112" t="s">
        <v>375</v>
      </c>
      <c r="F65" s="112" t="s">
        <v>375</v>
      </c>
      <c r="G65" s="112" t="s">
        <v>375</v>
      </c>
      <c r="H65" s="112" t="s">
        <v>375</v>
      </c>
      <c r="I65" s="112" t="s">
        <v>375</v>
      </c>
      <c r="J65" s="112" t="s">
        <v>375</v>
      </c>
      <c r="K65" s="112" t="s">
        <v>375</v>
      </c>
      <c r="L65" s="112" t="s">
        <v>375</v>
      </c>
      <c r="M65" s="10"/>
      <c r="N65" s="10"/>
      <c r="O65" s="10"/>
    </row>
    <row r="66" spans="1:15" ht="22.5">
      <c r="A66" s="121" t="s">
        <v>374</v>
      </c>
      <c r="B66" s="112" t="s">
        <v>375</v>
      </c>
      <c r="C66" s="112" t="s">
        <v>375</v>
      </c>
      <c r="D66" s="112" t="s">
        <v>375</v>
      </c>
      <c r="E66" s="112" t="s">
        <v>375</v>
      </c>
      <c r="F66" s="112" t="s">
        <v>375</v>
      </c>
      <c r="G66" s="112" t="s">
        <v>375</v>
      </c>
      <c r="H66" s="112" t="s">
        <v>375</v>
      </c>
      <c r="I66" s="112" t="s">
        <v>375</v>
      </c>
      <c r="J66" s="112" t="s">
        <v>375</v>
      </c>
      <c r="K66" s="112" t="s">
        <v>375</v>
      </c>
      <c r="L66" s="112" t="s">
        <v>375</v>
      </c>
      <c r="M66" s="10"/>
      <c r="N66" s="10"/>
      <c r="O66" s="10"/>
    </row>
    <row r="67" spans="1:15" ht="15" customHeight="1">
      <c r="A67" s="121" t="s">
        <v>137</v>
      </c>
      <c r="B67" s="112" t="s">
        <v>375</v>
      </c>
      <c r="C67" s="112" t="s">
        <v>375</v>
      </c>
      <c r="D67" s="112" t="s">
        <v>375</v>
      </c>
      <c r="E67" s="112" t="s">
        <v>375</v>
      </c>
      <c r="F67" s="112" t="s">
        <v>375</v>
      </c>
      <c r="G67" s="112" t="s">
        <v>375</v>
      </c>
      <c r="H67" s="112" t="s">
        <v>375</v>
      </c>
      <c r="I67" s="112" t="s">
        <v>375</v>
      </c>
      <c r="J67" s="112" t="s">
        <v>375</v>
      </c>
      <c r="K67" s="112" t="s">
        <v>375</v>
      </c>
      <c r="L67" s="112" t="s">
        <v>375</v>
      </c>
      <c r="M67" s="10"/>
      <c r="N67" s="10"/>
      <c r="O67" s="10"/>
    </row>
    <row r="68" spans="1:15" ht="15" customHeight="1">
      <c r="A68" s="121" t="s">
        <v>138</v>
      </c>
      <c r="B68" s="112" t="s">
        <v>375</v>
      </c>
      <c r="C68" s="112" t="s">
        <v>375</v>
      </c>
      <c r="D68" s="112" t="s">
        <v>375</v>
      </c>
      <c r="E68" s="112" t="s">
        <v>375</v>
      </c>
      <c r="F68" s="112" t="s">
        <v>375</v>
      </c>
      <c r="G68" s="112" t="s">
        <v>375</v>
      </c>
      <c r="H68" s="112" t="s">
        <v>375</v>
      </c>
      <c r="I68" s="112" t="s">
        <v>375</v>
      </c>
      <c r="J68" s="112" t="s">
        <v>375</v>
      </c>
      <c r="K68" s="112" t="s">
        <v>375</v>
      </c>
      <c r="L68" s="112" t="s">
        <v>375</v>
      </c>
      <c r="M68" s="10"/>
      <c r="N68" s="10"/>
      <c r="O68" s="10"/>
    </row>
    <row r="69" spans="1:15">
      <c r="A69" s="327" t="s">
        <v>139</v>
      </c>
      <c r="B69" s="327"/>
      <c r="C69" s="327"/>
      <c r="D69" s="327"/>
      <c r="E69" s="327"/>
      <c r="F69" s="327"/>
      <c r="G69" s="327"/>
      <c r="H69" s="327"/>
      <c r="I69" s="327"/>
      <c r="J69" s="46"/>
      <c r="K69" s="46"/>
      <c r="L69" s="227">
        <f>SUM(L57:L68)</f>
        <v>0</v>
      </c>
      <c r="M69" s="10"/>
      <c r="N69" s="10"/>
      <c r="O69" s="10"/>
    </row>
    <row r="70" spans="1:15" ht="24.75" customHeight="1">
      <c r="B70" s="10"/>
      <c r="C70" s="10"/>
      <c r="D70" s="10"/>
      <c r="E70" s="10"/>
      <c r="F70" s="10"/>
      <c r="G70" s="10"/>
      <c r="H70" s="10"/>
      <c r="I70" s="10"/>
      <c r="J70" s="10"/>
      <c r="K70" s="10"/>
      <c r="L70" s="10"/>
      <c r="M70" s="10"/>
      <c r="N70" s="10"/>
      <c r="O70" s="10"/>
    </row>
    <row r="71" spans="1:15">
      <c r="A71" s="11" t="s">
        <v>192</v>
      </c>
      <c r="B71" s="10"/>
      <c r="C71" s="10"/>
      <c r="D71" s="10"/>
      <c r="E71" s="10"/>
      <c r="F71" s="10"/>
      <c r="G71" s="10"/>
      <c r="H71" s="10"/>
      <c r="I71" s="10"/>
      <c r="J71" s="10"/>
      <c r="K71" s="10"/>
      <c r="L71" s="10"/>
      <c r="M71" s="10"/>
      <c r="N71" s="10"/>
      <c r="O71" s="10"/>
    </row>
    <row r="72" spans="1:15" ht="76.5">
      <c r="A72" s="32" t="s">
        <v>30</v>
      </c>
      <c r="B72" s="32" t="s">
        <v>350</v>
      </c>
      <c r="C72" s="32" t="s">
        <v>170</v>
      </c>
      <c r="D72" s="32" t="s">
        <v>134</v>
      </c>
      <c r="E72" s="32" t="s">
        <v>361</v>
      </c>
      <c r="F72" s="32" t="s">
        <v>362</v>
      </c>
      <c r="G72" s="32" t="s">
        <v>173</v>
      </c>
      <c r="H72" s="32" t="s">
        <v>363</v>
      </c>
      <c r="I72" s="32" t="s">
        <v>360</v>
      </c>
      <c r="J72" s="32" t="s">
        <v>364</v>
      </c>
      <c r="K72" s="32" t="s">
        <v>365</v>
      </c>
      <c r="L72" s="30" t="s">
        <v>282</v>
      </c>
      <c r="M72" s="10"/>
      <c r="N72" s="10"/>
      <c r="O72" s="10"/>
    </row>
    <row r="73" spans="1:15" ht="52.5" customHeight="1">
      <c r="A73" s="343" t="s">
        <v>525</v>
      </c>
      <c r="B73" s="145" t="s">
        <v>520</v>
      </c>
      <c r="C73" s="53" t="s">
        <v>520</v>
      </c>
      <c r="D73" s="53" t="s">
        <v>375</v>
      </c>
      <c r="E73" s="153" t="s">
        <v>520</v>
      </c>
      <c r="F73" s="188" t="s">
        <v>520</v>
      </c>
      <c r="G73" s="153" t="s">
        <v>520</v>
      </c>
      <c r="H73" s="53" t="s">
        <v>520</v>
      </c>
      <c r="I73" s="53" t="s">
        <v>520</v>
      </c>
      <c r="J73" s="53" t="s">
        <v>520</v>
      </c>
      <c r="K73" s="53" t="s">
        <v>520</v>
      </c>
      <c r="L73" s="53" t="s">
        <v>520</v>
      </c>
      <c r="M73" s="10"/>
      <c r="N73" s="10"/>
      <c r="O73" s="10"/>
    </row>
    <row r="74" spans="1:15" ht="24.75" customHeight="1">
      <c r="A74" s="344"/>
      <c r="B74" s="112" t="s">
        <v>375</v>
      </c>
      <c r="C74" s="112" t="s">
        <v>375</v>
      </c>
      <c r="D74" s="112" t="s">
        <v>375</v>
      </c>
      <c r="E74" s="112" t="s">
        <v>375</v>
      </c>
      <c r="F74" s="112" t="s">
        <v>375</v>
      </c>
      <c r="G74" s="112" t="s">
        <v>375</v>
      </c>
      <c r="H74" s="112" t="s">
        <v>375</v>
      </c>
      <c r="I74" s="112" t="s">
        <v>375</v>
      </c>
      <c r="J74" s="112" t="s">
        <v>375</v>
      </c>
      <c r="K74" s="112" t="s">
        <v>375</v>
      </c>
      <c r="L74" s="112" t="s">
        <v>375</v>
      </c>
      <c r="M74" s="10"/>
      <c r="N74" s="10"/>
      <c r="O74" s="10"/>
    </row>
    <row r="75" spans="1:15" ht="24.75" customHeight="1">
      <c r="A75" s="344"/>
      <c r="B75" s="112" t="s">
        <v>375</v>
      </c>
      <c r="C75" s="112" t="s">
        <v>375</v>
      </c>
      <c r="D75" s="112" t="s">
        <v>375</v>
      </c>
      <c r="E75" s="112" t="s">
        <v>375</v>
      </c>
      <c r="F75" s="112" t="s">
        <v>375</v>
      </c>
      <c r="G75" s="112" t="s">
        <v>375</v>
      </c>
      <c r="H75" s="112" t="s">
        <v>375</v>
      </c>
      <c r="I75" s="112" t="s">
        <v>375</v>
      </c>
      <c r="J75" s="112" t="s">
        <v>375</v>
      </c>
      <c r="K75" s="112" t="s">
        <v>375</v>
      </c>
      <c r="L75" s="112" t="s">
        <v>375</v>
      </c>
      <c r="M75" s="10"/>
      <c r="N75" s="10"/>
      <c r="O75" s="10"/>
    </row>
    <row r="76" spans="1:15" ht="32.25" customHeight="1">
      <c r="A76" s="329" t="s">
        <v>136</v>
      </c>
      <c r="B76" s="112" t="s">
        <v>375</v>
      </c>
      <c r="C76" s="112" t="s">
        <v>375</v>
      </c>
      <c r="D76" s="112" t="s">
        <v>375</v>
      </c>
      <c r="E76" s="112" t="s">
        <v>375</v>
      </c>
      <c r="F76" s="112" t="s">
        <v>375</v>
      </c>
      <c r="G76" s="112" t="s">
        <v>375</v>
      </c>
      <c r="H76" s="112" t="s">
        <v>375</v>
      </c>
      <c r="I76" s="112" t="s">
        <v>375</v>
      </c>
      <c r="J76" s="112" t="s">
        <v>375</v>
      </c>
      <c r="K76" s="112" t="s">
        <v>375</v>
      </c>
      <c r="L76" s="112" t="s">
        <v>375</v>
      </c>
      <c r="M76" s="10"/>
      <c r="N76" s="10"/>
      <c r="O76" s="10"/>
    </row>
    <row r="77" spans="1:15" ht="25.5" customHeight="1">
      <c r="A77" s="329"/>
      <c r="B77" s="112" t="s">
        <v>375</v>
      </c>
      <c r="C77" s="112" t="s">
        <v>375</v>
      </c>
      <c r="D77" s="112" t="s">
        <v>375</v>
      </c>
      <c r="E77" s="112" t="s">
        <v>375</v>
      </c>
      <c r="F77" s="112" t="s">
        <v>375</v>
      </c>
      <c r="G77" s="112" t="s">
        <v>375</v>
      </c>
      <c r="H77" s="112" t="s">
        <v>375</v>
      </c>
      <c r="I77" s="112" t="s">
        <v>375</v>
      </c>
      <c r="J77" s="112" t="s">
        <v>375</v>
      </c>
      <c r="K77" s="112" t="s">
        <v>375</v>
      </c>
      <c r="L77" s="112" t="s">
        <v>375</v>
      </c>
      <c r="M77" s="10"/>
      <c r="N77" s="10"/>
      <c r="O77" s="10"/>
    </row>
    <row r="78" spans="1:15" ht="16.5" customHeight="1">
      <c r="A78" s="329"/>
      <c r="B78" s="112" t="s">
        <v>375</v>
      </c>
      <c r="C78" s="112" t="s">
        <v>375</v>
      </c>
      <c r="D78" s="112" t="s">
        <v>375</v>
      </c>
      <c r="E78" s="112" t="s">
        <v>375</v>
      </c>
      <c r="F78" s="112" t="s">
        <v>375</v>
      </c>
      <c r="G78" s="112" t="s">
        <v>375</v>
      </c>
      <c r="H78" s="112" t="s">
        <v>375</v>
      </c>
      <c r="I78" s="112" t="s">
        <v>375</v>
      </c>
      <c r="J78" s="112" t="s">
        <v>375</v>
      </c>
      <c r="K78" s="112" t="s">
        <v>375</v>
      </c>
      <c r="L78" s="112" t="s">
        <v>375</v>
      </c>
      <c r="M78" s="10"/>
      <c r="N78" s="10"/>
      <c r="O78" s="10"/>
    </row>
    <row r="79" spans="1:15" ht="45">
      <c r="A79" s="147" t="s">
        <v>374</v>
      </c>
      <c r="B79" s="78" t="s">
        <v>520</v>
      </c>
      <c r="C79" s="78" t="s">
        <v>520</v>
      </c>
      <c r="D79" s="78" t="s">
        <v>520</v>
      </c>
      <c r="E79" s="76" t="s">
        <v>520</v>
      </c>
      <c r="F79" s="118" t="s">
        <v>520</v>
      </c>
      <c r="G79" s="76" t="s">
        <v>520</v>
      </c>
      <c r="H79" s="77" t="s">
        <v>520</v>
      </c>
      <c r="I79" s="119" t="s">
        <v>520</v>
      </c>
      <c r="J79" s="78" t="s">
        <v>520</v>
      </c>
      <c r="K79" s="77" t="s">
        <v>520</v>
      </c>
      <c r="L79" s="118" t="s">
        <v>520</v>
      </c>
      <c r="M79" s="10"/>
      <c r="N79" s="10"/>
      <c r="O79" s="10"/>
    </row>
    <row r="80" spans="1:15">
      <c r="A80" s="348" t="s">
        <v>137</v>
      </c>
      <c r="B80" s="112" t="s">
        <v>375</v>
      </c>
      <c r="C80" s="112" t="s">
        <v>375</v>
      </c>
      <c r="D80" s="112" t="s">
        <v>375</v>
      </c>
      <c r="E80" s="112" t="s">
        <v>375</v>
      </c>
      <c r="F80" s="112" t="s">
        <v>375</v>
      </c>
      <c r="G80" s="112" t="s">
        <v>375</v>
      </c>
      <c r="H80" s="112" t="s">
        <v>375</v>
      </c>
      <c r="I80" s="112" t="s">
        <v>375</v>
      </c>
      <c r="J80" s="112" t="s">
        <v>375</v>
      </c>
      <c r="K80" s="112" t="s">
        <v>375</v>
      </c>
      <c r="L80" s="112" t="s">
        <v>375</v>
      </c>
      <c r="M80" s="10"/>
      <c r="N80" s="10"/>
      <c r="O80" s="10"/>
    </row>
    <row r="81" spans="1:15">
      <c r="A81" s="348"/>
      <c r="B81" s="112" t="s">
        <v>375</v>
      </c>
      <c r="C81" s="112" t="s">
        <v>375</v>
      </c>
      <c r="D81" s="112" t="s">
        <v>375</v>
      </c>
      <c r="E81" s="112" t="s">
        <v>375</v>
      </c>
      <c r="F81" s="112" t="s">
        <v>375</v>
      </c>
      <c r="G81" s="112" t="s">
        <v>375</v>
      </c>
      <c r="H81" s="112" t="s">
        <v>375</v>
      </c>
      <c r="I81" s="112" t="s">
        <v>375</v>
      </c>
      <c r="J81" s="112" t="s">
        <v>375</v>
      </c>
      <c r="K81" s="112" t="s">
        <v>375</v>
      </c>
      <c r="L81" s="112" t="s">
        <v>375</v>
      </c>
      <c r="M81" s="10"/>
      <c r="N81" s="10"/>
      <c r="O81" s="10"/>
    </row>
    <row r="82" spans="1:15">
      <c r="A82" s="348"/>
      <c r="B82" s="112" t="s">
        <v>375</v>
      </c>
      <c r="C82" s="112" t="s">
        <v>375</v>
      </c>
      <c r="D82" s="112" t="s">
        <v>375</v>
      </c>
      <c r="E82" s="112" t="s">
        <v>375</v>
      </c>
      <c r="F82" s="112" t="s">
        <v>375</v>
      </c>
      <c r="G82" s="112" t="s">
        <v>375</v>
      </c>
      <c r="H82" s="112" t="s">
        <v>375</v>
      </c>
      <c r="I82" s="112" t="s">
        <v>375</v>
      </c>
      <c r="J82" s="112" t="s">
        <v>375</v>
      </c>
      <c r="K82" s="112" t="s">
        <v>375</v>
      </c>
      <c r="L82" s="112" t="s">
        <v>375</v>
      </c>
      <c r="M82" s="10"/>
      <c r="N82" s="10"/>
      <c r="O82" s="10"/>
    </row>
    <row r="83" spans="1:15">
      <c r="A83" s="348" t="s">
        <v>138</v>
      </c>
      <c r="B83" s="112" t="s">
        <v>375</v>
      </c>
      <c r="C83" s="112" t="s">
        <v>375</v>
      </c>
      <c r="D83" s="112" t="s">
        <v>375</v>
      </c>
      <c r="E83" s="112" t="s">
        <v>375</v>
      </c>
      <c r="F83" s="112" t="s">
        <v>375</v>
      </c>
      <c r="G83" s="112" t="s">
        <v>375</v>
      </c>
      <c r="H83" s="112" t="s">
        <v>375</v>
      </c>
      <c r="I83" s="112" t="s">
        <v>375</v>
      </c>
      <c r="J83" s="112" t="s">
        <v>375</v>
      </c>
      <c r="K83" s="112" t="s">
        <v>375</v>
      </c>
      <c r="L83" s="112" t="s">
        <v>375</v>
      </c>
      <c r="M83" s="10"/>
      <c r="N83" s="10"/>
      <c r="O83" s="10"/>
    </row>
    <row r="84" spans="1:15" ht="18" customHeight="1">
      <c r="A84" s="348"/>
      <c r="B84" s="112" t="s">
        <v>375</v>
      </c>
      <c r="C84" s="112" t="s">
        <v>375</v>
      </c>
      <c r="D84" s="112" t="s">
        <v>375</v>
      </c>
      <c r="E84" s="112" t="s">
        <v>375</v>
      </c>
      <c r="F84" s="112" t="s">
        <v>375</v>
      </c>
      <c r="G84" s="112" t="s">
        <v>375</v>
      </c>
      <c r="H84" s="112" t="s">
        <v>375</v>
      </c>
      <c r="I84" s="112" t="s">
        <v>375</v>
      </c>
      <c r="J84" s="112" t="s">
        <v>375</v>
      </c>
      <c r="K84" s="112" t="s">
        <v>375</v>
      </c>
      <c r="L84" s="112" t="s">
        <v>375</v>
      </c>
      <c r="M84" s="10"/>
      <c r="N84" s="10"/>
      <c r="O84" s="10"/>
    </row>
    <row r="85" spans="1:15">
      <c r="A85" s="327" t="s">
        <v>139</v>
      </c>
      <c r="B85" s="327"/>
      <c r="C85" s="327"/>
      <c r="D85" s="327"/>
      <c r="E85" s="327"/>
      <c r="F85" s="327"/>
      <c r="G85" s="327"/>
      <c r="H85" s="327"/>
      <c r="I85" s="46"/>
      <c r="J85" s="46"/>
      <c r="K85" s="46"/>
      <c r="L85" s="61">
        <f>SUM(L73:L84)</f>
        <v>0</v>
      </c>
      <c r="M85" s="10"/>
      <c r="N85" s="10"/>
      <c r="O85" s="10"/>
    </row>
    <row r="86" spans="1:15">
      <c r="A86" s="11"/>
      <c r="B86" s="10"/>
      <c r="C86" s="10"/>
      <c r="D86" s="10"/>
      <c r="E86" s="10"/>
      <c r="F86" s="10"/>
      <c r="G86" s="10"/>
      <c r="H86" s="10"/>
      <c r="I86" s="10"/>
      <c r="J86" s="10"/>
      <c r="K86" s="10"/>
      <c r="L86" s="10"/>
      <c r="M86" s="10"/>
      <c r="N86" s="10"/>
      <c r="O86" s="10"/>
    </row>
    <row r="87" spans="1:15" hidden="1">
      <c r="A87" s="11" t="s">
        <v>175</v>
      </c>
      <c r="B87" s="10"/>
      <c r="C87" s="10"/>
      <c r="D87" s="10"/>
      <c r="E87" s="10"/>
      <c r="F87" s="10"/>
      <c r="G87" s="10"/>
      <c r="H87" s="10"/>
      <c r="I87" s="10"/>
      <c r="J87" s="10"/>
      <c r="K87" s="10"/>
      <c r="L87" s="10"/>
      <c r="M87" s="10"/>
      <c r="N87" s="10"/>
      <c r="O87" s="10"/>
    </row>
    <row r="88" spans="1:15" hidden="1">
      <c r="A88" s="11" t="s">
        <v>176</v>
      </c>
      <c r="B88" s="10"/>
      <c r="C88" s="10"/>
      <c r="D88" s="10"/>
      <c r="E88" s="10"/>
      <c r="F88" s="10"/>
      <c r="G88" s="10"/>
      <c r="H88" s="10"/>
      <c r="I88" s="10"/>
      <c r="J88" s="10"/>
      <c r="K88" s="10"/>
      <c r="L88" s="10"/>
      <c r="M88" s="10"/>
      <c r="N88" s="10"/>
      <c r="O88" s="10"/>
    </row>
    <row r="89" spans="1:15" hidden="1">
      <c r="A89" s="11"/>
      <c r="B89" s="10"/>
      <c r="C89" s="10"/>
      <c r="D89" s="10"/>
      <c r="E89" s="10"/>
      <c r="F89" s="10"/>
      <c r="G89" s="10"/>
      <c r="H89" s="10"/>
      <c r="I89" s="10"/>
      <c r="J89" s="10"/>
      <c r="K89" s="10"/>
      <c r="L89" s="10"/>
      <c r="M89" s="10"/>
      <c r="N89" s="10"/>
      <c r="O89" s="10"/>
    </row>
    <row r="90" spans="1:15" hidden="1">
      <c r="A90" s="15" t="s">
        <v>193</v>
      </c>
      <c r="B90" s="10"/>
      <c r="C90" s="10"/>
      <c r="D90" s="10"/>
      <c r="E90" s="10"/>
      <c r="F90" s="10"/>
      <c r="G90" s="10"/>
      <c r="H90" s="10"/>
      <c r="I90" s="10"/>
      <c r="J90" s="10"/>
      <c r="K90" s="10"/>
      <c r="L90" s="10"/>
      <c r="M90" s="10"/>
      <c r="N90" s="10"/>
      <c r="O90" s="10"/>
    </row>
    <row r="91" spans="1:15" ht="76.5" hidden="1">
      <c r="A91" s="47" t="s">
        <v>177</v>
      </c>
      <c r="B91" s="47" t="s">
        <v>142</v>
      </c>
      <c r="C91" s="47" t="s">
        <v>143</v>
      </c>
      <c r="D91" s="47" t="s">
        <v>366</v>
      </c>
      <c r="E91" s="47" t="s">
        <v>362</v>
      </c>
      <c r="F91" s="47" t="s">
        <v>367</v>
      </c>
      <c r="G91" s="47" t="s">
        <v>369</v>
      </c>
      <c r="H91" s="47" t="s">
        <v>174</v>
      </c>
      <c r="I91" s="47" t="s">
        <v>266</v>
      </c>
      <c r="J91" s="47" t="s">
        <v>359</v>
      </c>
      <c r="K91" s="47" t="s">
        <v>349</v>
      </c>
      <c r="L91" s="73" t="s">
        <v>154</v>
      </c>
      <c r="M91" s="84"/>
      <c r="N91" s="48"/>
      <c r="O91" s="10"/>
    </row>
    <row r="92" spans="1:15" hidden="1">
      <c r="A92" s="127" t="s">
        <v>383</v>
      </c>
      <c r="B92" s="112" t="s">
        <v>375</v>
      </c>
      <c r="C92" s="112" t="s">
        <v>375</v>
      </c>
      <c r="D92" s="112" t="s">
        <v>375</v>
      </c>
      <c r="E92" s="112" t="s">
        <v>375</v>
      </c>
      <c r="F92" s="112" t="s">
        <v>375</v>
      </c>
      <c r="G92" s="112" t="s">
        <v>375</v>
      </c>
      <c r="H92" s="112" t="s">
        <v>375</v>
      </c>
      <c r="I92" s="112" t="s">
        <v>375</v>
      </c>
      <c r="J92" s="112" t="s">
        <v>375</v>
      </c>
      <c r="K92" s="112" t="s">
        <v>375</v>
      </c>
      <c r="L92" s="112" t="s">
        <v>375</v>
      </c>
      <c r="M92" s="48"/>
      <c r="N92" s="48"/>
      <c r="O92" s="10"/>
    </row>
    <row r="93" spans="1:15" ht="15" hidden="1" customHeight="1">
      <c r="A93" s="127" t="s">
        <v>146</v>
      </c>
      <c r="B93" s="112" t="s">
        <v>375</v>
      </c>
      <c r="C93" s="112" t="s">
        <v>375</v>
      </c>
      <c r="D93" s="112" t="s">
        <v>375</v>
      </c>
      <c r="E93" s="112" t="s">
        <v>375</v>
      </c>
      <c r="F93" s="112" t="s">
        <v>375</v>
      </c>
      <c r="G93" s="112" t="s">
        <v>375</v>
      </c>
      <c r="H93" s="112" t="s">
        <v>375</v>
      </c>
      <c r="I93" s="112" t="s">
        <v>375</v>
      </c>
      <c r="J93" s="112" t="s">
        <v>375</v>
      </c>
      <c r="K93" s="112" t="s">
        <v>375</v>
      </c>
      <c r="L93" s="112" t="s">
        <v>375</v>
      </c>
      <c r="M93" s="82"/>
      <c r="N93" s="48"/>
      <c r="O93" s="10"/>
    </row>
    <row r="94" spans="1:15" ht="15" hidden="1" customHeight="1">
      <c r="A94" s="127" t="s">
        <v>179</v>
      </c>
      <c r="B94" s="112" t="s">
        <v>375</v>
      </c>
      <c r="C94" s="112" t="s">
        <v>375</v>
      </c>
      <c r="D94" s="112" t="s">
        <v>375</v>
      </c>
      <c r="E94" s="112" t="s">
        <v>375</v>
      </c>
      <c r="F94" s="112" t="s">
        <v>375</v>
      </c>
      <c r="G94" s="112" t="s">
        <v>375</v>
      </c>
      <c r="H94" s="112" t="s">
        <v>375</v>
      </c>
      <c r="I94" s="112" t="s">
        <v>375</v>
      </c>
      <c r="J94" s="112" t="s">
        <v>375</v>
      </c>
      <c r="K94" s="112" t="s">
        <v>375</v>
      </c>
      <c r="L94" s="112" t="s">
        <v>375</v>
      </c>
      <c r="M94" s="48"/>
      <c r="N94" s="48"/>
      <c r="O94" s="10"/>
    </row>
    <row r="95" spans="1:15" ht="15" hidden="1" customHeight="1">
      <c r="A95" s="339" t="s">
        <v>147</v>
      </c>
      <c r="B95" s="112" t="s">
        <v>375</v>
      </c>
      <c r="C95" s="112" t="s">
        <v>375</v>
      </c>
      <c r="D95" s="112" t="s">
        <v>375</v>
      </c>
      <c r="E95" s="112" t="s">
        <v>375</v>
      </c>
      <c r="F95" s="112" t="s">
        <v>375</v>
      </c>
      <c r="G95" s="112" t="s">
        <v>375</v>
      </c>
      <c r="H95" s="112" t="s">
        <v>375</v>
      </c>
      <c r="I95" s="112" t="s">
        <v>375</v>
      </c>
      <c r="J95" s="112" t="s">
        <v>375</v>
      </c>
      <c r="K95" s="112" t="s">
        <v>375</v>
      </c>
      <c r="L95" s="112" t="s">
        <v>375</v>
      </c>
      <c r="M95" s="48"/>
      <c r="N95" s="48"/>
      <c r="O95" s="10"/>
    </row>
    <row r="96" spans="1:15" ht="15" hidden="1" customHeight="1">
      <c r="A96" s="339"/>
      <c r="B96" s="112" t="s">
        <v>375</v>
      </c>
      <c r="C96" s="112" t="s">
        <v>375</v>
      </c>
      <c r="D96" s="112" t="s">
        <v>375</v>
      </c>
      <c r="E96" s="112" t="s">
        <v>375</v>
      </c>
      <c r="F96" s="112" t="s">
        <v>375</v>
      </c>
      <c r="G96" s="112" t="s">
        <v>375</v>
      </c>
      <c r="H96" s="112" t="s">
        <v>375</v>
      </c>
      <c r="I96" s="112" t="s">
        <v>375</v>
      </c>
      <c r="J96" s="112" t="s">
        <v>375</v>
      </c>
      <c r="K96" s="112" t="s">
        <v>375</v>
      </c>
      <c r="L96" s="112" t="s">
        <v>375</v>
      </c>
      <c r="M96" s="48"/>
      <c r="N96" s="48"/>
      <c r="O96" s="52"/>
    </row>
    <row r="97" spans="1:15" ht="15" hidden="1" customHeight="1">
      <c r="A97" s="127" t="s">
        <v>180</v>
      </c>
      <c r="B97" s="112" t="s">
        <v>375</v>
      </c>
      <c r="C97" s="112" t="s">
        <v>375</v>
      </c>
      <c r="D97" s="112" t="s">
        <v>375</v>
      </c>
      <c r="E97" s="112" t="s">
        <v>375</v>
      </c>
      <c r="F97" s="112" t="s">
        <v>375</v>
      </c>
      <c r="G97" s="112" t="s">
        <v>375</v>
      </c>
      <c r="H97" s="112" t="s">
        <v>375</v>
      </c>
      <c r="I97" s="112" t="s">
        <v>375</v>
      </c>
      <c r="J97" s="112" t="s">
        <v>375</v>
      </c>
      <c r="K97" s="112" t="s">
        <v>375</v>
      </c>
      <c r="L97" s="112" t="s">
        <v>375</v>
      </c>
      <c r="M97" s="48"/>
      <c r="N97" s="82"/>
      <c r="O97" s="52"/>
    </row>
    <row r="98" spans="1:15" hidden="1">
      <c r="A98" s="326" t="s">
        <v>139</v>
      </c>
      <c r="B98" s="326"/>
      <c r="C98" s="326"/>
      <c r="D98" s="326"/>
      <c r="E98" s="326"/>
      <c r="F98" s="326"/>
      <c r="G98" s="326"/>
      <c r="H98" s="326"/>
      <c r="I98" s="326"/>
      <c r="J98" s="326"/>
      <c r="K98" s="326"/>
      <c r="L98" s="112" t="s">
        <v>375</v>
      </c>
      <c r="M98" s="48"/>
      <c r="N98" s="82"/>
      <c r="O98" s="52"/>
    </row>
    <row r="99" spans="1:15" hidden="1">
      <c r="A99" s="3"/>
      <c r="B99" s="3"/>
      <c r="C99" s="3"/>
      <c r="D99" s="3"/>
      <c r="E99" s="3"/>
      <c r="F99" s="3"/>
      <c r="G99" s="3"/>
      <c r="H99" s="3"/>
      <c r="I99" s="3"/>
      <c r="J99" s="3"/>
      <c r="K99" s="3"/>
      <c r="L99" s="3"/>
      <c r="M99" s="48"/>
      <c r="N99" s="48"/>
      <c r="O99" s="52"/>
    </row>
    <row r="100" spans="1:15" hidden="1">
      <c r="A100" s="11" t="s">
        <v>194</v>
      </c>
      <c r="B100" s="10"/>
      <c r="C100" s="10"/>
      <c r="D100" s="10"/>
      <c r="E100" s="10"/>
      <c r="F100" s="10"/>
      <c r="G100" s="10"/>
      <c r="H100" s="10"/>
      <c r="I100" s="10"/>
      <c r="J100" s="10"/>
      <c r="K100" s="10"/>
      <c r="L100" s="10"/>
      <c r="M100" s="52"/>
      <c r="N100" s="52"/>
      <c r="O100" s="10"/>
    </row>
    <row r="101" spans="1:15" hidden="1">
      <c r="A101" s="16"/>
      <c r="B101" s="10"/>
      <c r="C101" s="10"/>
      <c r="D101" s="10"/>
      <c r="E101" s="10"/>
      <c r="F101" s="10"/>
      <c r="G101" s="10"/>
      <c r="H101" s="10"/>
      <c r="I101" s="10"/>
      <c r="J101" s="10"/>
      <c r="K101" s="10"/>
      <c r="L101" s="10"/>
      <c r="M101" s="10"/>
      <c r="N101" s="10"/>
      <c r="O101" s="10"/>
    </row>
    <row r="102" spans="1:15" ht="76.5" hidden="1">
      <c r="A102" s="81" t="s">
        <v>177</v>
      </c>
      <c r="B102" s="47" t="s">
        <v>142</v>
      </c>
      <c r="C102" s="47" t="s">
        <v>143</v>
      </c>
      <c r="D102" s="47" t="s">
        <v>181</v>
      </c>
      <c r="E102" s="47" t="s">
        <v>368</v>
      </c>
      <c r="F102" s="47" t="s">
        <v>346</v>
      </c>
      <c r="G102" s="47" t="s">
        <v>369</v>
      </c>
      <c r="H102" s="47" t="s">
        <v>363</v>
      </c>
      <c r="I102" s="47" t="s">
        <v>328</v>
      </c>
      <c r="J102" s="47" t="s">
        <v>364</v>
      </c>
      <c r="K102" s="47" t="s">
        <v>349</v>
      </c>
      <c r="L102" s="73" t="s">
        <v>282</v>
      </c>
      <c r="M102" s="10"/>
      <c r="N102" s="10"/>
      <c r="O102" s="10"/>
    </row>
    <row r="103" spans="1:15" ht="15" hidden="1" customHeight="1">
      <c r="A103" s="127" t="s">
        <v>145</v>
      </c>
      <c r="B103" s="112" t="s">
        <v>375</v>
      </c>
      <c r="C103" s="112" t="s">
        <v>375</v>
      </c>
      <c r="D103" s="112" t="s">
        <v>375</v>
      </c>
      <c r="E103" s="112" t="s">
        <v>375</v>
      </c>
      <c r="F103" s="112" t="s">
        <v>375</v>
      </c>
      <c r="G103" s="112" t="s">
        <v>375</v>
      </c>
      <c r="H103" s="112" t="s">
        <v>375</v>
      </c>
      <c r="I103" s="112" t="s">
        <v>375</v>
      </c>
      <c r="J103" s="112" t="s">
        <v>375</v>
      </c>
      <c r="K103" s="112" t="s">
        <v>375</v>
      </c>
      <c r="L103" s="112" t="s">
        <v>375</v>
      </c>
      <c r="M103" s="10"/>
      <c r="N103" s="10"/>
      <c r="O103" s="10"/>
    </row>
    <row r="104" spans="1:15" ht="15" hidden="1" customHeight="1">
      <c r="A104" s="127" t="s">
        <v>146</v>
      </c>
      <c r="B104" s="112" t="s">
        <v>375</v>
      </c>
      <c r="C104" s="112" t="s">
        <v>375</v>
      </c>
      <c r="D104" s="112" t="s">
        <v>375</v>
      </c>
      <c r="E104" s="112" t="s">
        <v>375</v>
      </c>
      <c r="F104" s="112" t="s">
        <v>375</v>
      </c>
      <c r="G104" s="112" t="s">
        <v>375</v>
      </c>
      <c r="H104" s="112" t="s">
        <v>375</v>
      </c>
      <c r="I104" s="112" t="s">
        <v>375</v>
      </c>
      <c r="J104" s="112" t="s">
        <v>375</v>
      </c>
      <c r="K104" s="112" t="s">
        <v>375</v>
      </c>
      <c r="L104" s="112" t="s">
        <v>375</v>
      </c>
      <c r="M104" s="10"/>
      <c r="N104" s="10"/>
      <c r="O104" s="10"/>
    </row>
    <row r="105" spans="1:15" ht="15" hidden="1" customHeight="1">
      <c r="A105" s="127" t="s">
        <v>179</v>
      </c>
      <c r="B105" s="112" t="s">
        <v>375</v>
      </c>
      <c r="C105" s="112" t="s">
        <v>375</v>
      </c>
      <c r="D105" s="112" t="s">
        <v>375</v>
      </c>
      <c r="E105" s="112" t="s">
        <v>375</v>
      </c>
      <c r="F105" s="112" t="s">
        <v>375</v>
      </c>
      <c r="G105" s="112" t="s">
        <v>375</v>
      </c>
      <c r="H105" s="112" t="s">
        <v>375</v>
      </c>
      <c r="I105" s="112" t="s">
        <v>375</v>
      </c>
      <c r="J105" s="112" t="s">
        <v>375</v>
      </c>
      <c r="K105" s="112" t="s">
        <v>375</v>
      </c>
      <c r="L105" s="112" t="s">
        <v>375</v>
      </c>
      <c r="M105" s="10"/>
      <c r="N105" s="10"/>
      <c r="O105" s="10"/>
    </row>
    <row r="106" spans="1:15" ht="15" hidden="1" customHeight="1">
      <c r="A106" s="127" t="s">
        <v>147</v>
      </c>
      <c r="B106" s="112" t="s">
        <v>375</v>
      </c>
      <c r="C106" s="112" t="s">
        <v>375</v>
      </c>
      <c r="D106" s="112" t="s">
        <v>375</v>
      </c>
      <c r="E106" s="112" t="s">
        <v>375</v>
      </c>
      <c r="F106" s="112" t="s">
        <v>375</v>
      </c>
      <c r="G106" s="112" t="s">
        <v>375</v>
      </c>
      <c r="H106" s="112" t="s">
        <v>375</v>
      </c>
      <c r="I106" s="112" t="s">
        <v>375</v>
      </c>
      <c r="J106" s="112" t="s">
        <v>375</v>
      </c>
      <c r="K106" s="112" t="s">
        <v>375</v>
      </c>
      <c r="L106" s="112" t="s">
        <v>375</v>
      </c>
      <c r="M106" s="10"/>
      <c r="N106" s="10"/>
      <c r="O106" s="10"/>
    </row>
    <row r="107" spans="1:15" ht="15" hidden="1" customHeight="1">
      <c r="A107" s="127" t="s">
        <v>180</v>
      </c>
      <c r="B107" s="112" t="s">
        <v>375</v>
      </c>
      <c r="C107" s="112" t="s">
        <v>375</v>
      </c>
      <c r="D107" s="112" t="s">
        <v>375</v>
      </c>
      <c r="E107" s="112" t="s">
        <v>375</v>
      </c>
      <c r="F107" s="112" t="s">
        <v>375</v>
      </c>
      <c r="G107" s="112" t="s">
        <v>375</v>
      </c>
      <c r="H107" s="112" t="s">
        <v>375</v>
      </c>
      <c r="I107" s="112" t="s">
        <v>375</v>
      </c>
      <c r="J107" s="112" t="s">
        <v>375</v>
      </c>
      <c r="K107" s="112" t="s">
        <v>375</v>
      </c>
      <c r="L107" s="112" t="s">
        <v>375</v>
      </c>
      <c r="M107" s="10"/>
      <c r="N107" s="10"/>
      <c r="O107" s="10"/>
    </row>
    <row r="108" spans="1:15" ht="15.75" hidden="1">
      <c r="A108" s="342" t="s">
        <v>139</v>
      </c>
      <c r="B108" s="342"/>
      <c r="C108" s="342"/>
      <c r="D108" s="342"/>
      <c r="E108" s="342"/>
      <c r="F108" s="342"/>
      <c r="G108" s="342"/>
      <c r="H108" s="342"/>
      <c r="I108" s="342"/>
      <c r="J108" s="342"/>
      <c r="K108" s="112" t="s">
        <v>375</v>
      </c>
      <c r="L108" s="112" t="s">
        <v>375</v>
      </c>
      <c r="M108" s="10"/>
      <c r="N108" s="10"/>
      <c r="O108" s="10"/>
    </row>
    <row r="109" spans="1:15" hidden="1">
      <c r="A109" s="11" t="s">
        <v>195</v>
      </c>
      <c r="B109" s="10"/>
      <c r="C109" s="10"/>
      <c r="D109" s="10"/>
      <c r="E109" s="10"/>
      <c r="F109" s="10"/>
      <c r="G109" s="10"/>
      <c r="H109" s="10"/>
      <c r="I109" s="10"/>
      <c r="J109" s="10"/>
      <c r="K109" s="10"/>
      <c r="L109" s="10"/>
      <c r="M109" s="10"/>
      <c r="N109" s="10"/>
      <c r="O109" s="10"/>
    </row>
    <row r="110" spans="1:15" hidden="1">
      <c r="A110" s="11"/>
      <c r="B110" s="10"/>
      <c r="C110" s="10"/>
      <c r="D110" s="10"/>
      <c r="E110" s="10"/>
      <c r="F110" s="10"/>
      <c r="G110" s="10"/>
      <c r="H110" s="10"/>
      <c r="I110" s="10"/>
      <c r="J110" s="10"/>
      <c r="K110" s="10"/>
      <c r="L110" s="10"/>
      <c r="M110" s="10"/>
      <c r="N110" s="10"/>
      <c r="O110" s="10"/>
    </row>
    <row r="111" spans="1:15" hidden="1">
      <c r="A111" s="17" t="s">
        <v>196</v>
      </c>
      <c r="B111" s="10"/>
      <c r="C111" s="10"/>
      <c r="D111" s="10"/>
      <c r="E111" s="10"/>
      <c r="F111" s="10"/>
      <c r="G111" s="10"/>
      <c r="H111" s="10"/>
      <c r="I111" s="10"/>
      <c r="J111" s="10"/>
      <c r="K111" s="10"/>
      <c r="L111" s="10"/>
      <c r="M111" s="10"/>
      <c r="N111" s="10"/>
      <c r="O111" s="10"/>
    </row>
    <row r="112" spans="1:15" ht="76.5" hidden="1">
      <c r="A112" s="47" t="s">
        <v>148</v>
      </c>
      <c r="B112" s="47" t="s">
        <v>353</v>
      </c>
      <c r="C112" s="47" t="s">
        <v>182</v>
      </c>
      <c r="D112" s="47" t="s">
        <v>172</v>
      </c>
      <c r="E112" s="47" t="s">
        <v>346</v>
      </c>
      <c r="F112" s="47" t="s">
        <v>178</v>
      </c>
      <c r="G112" s="47" t="s">
        <v>174</v>
      </c>
      <c r="H112" s="47" t="s">
        <v>266</v>
      </c>
      <c r="I112" s="47" t="s">
        <v>359</v>
      </c>
      <c r="J112" s="47" t="s">
        <v>349</v>
      </c>
      <c r="K112" s="47" t="s">
        <v>154</v>
      </c>
      <c r="L112" s="10"/>
      <c r="M112" s="10"/>
      <c r="N112" s="10"/>
      <c r="O112" s="10"/>
    </row>
    <row r="113" spans="1:15" hidden="1">
      <c r="A113" s="112" t="s">
        <v>375</v>
      </c>
      <c r="B113" s="112" t="s">
        <v>375</v>
      </c>
      <c r="C113" s="112" t="s">
        <v>375</v>
      </c>
      <c r="D113" s="112" t="s">
        <v>375</v>
      </c>
      <c r="E113" s="112" t="s">
        <v>375</v>
      </c>
      <c r="F113" s="112" t="s">
        <v>375</v>
      </c>
      <c r="G113" s="112" t="s">
        <v>375</v>
      </c>
      <c r="H113" s="112" t="s">
        <v>375</v>
      </c>
      <c r="I113" s="112" t="s">
        <v>375</v>
      </c>
      <c r="J113" s="112" t="s">
        <v>375</v>
      </c>
      <c r="K113" s="112" t="s">
        <v>375</v>
      </c>
      <c r="L113" s="10"/>
      <c r="M113" s="10"/>
      <c r="N113" s="10"/>
      <c r="O113" s="10"/>
    </row>
    <row r="114" spans="1:15" hidden="1">
      <c r="A114" s="112" t="s">
        <v>375</v>
      </c>
      <c r="B114" s="112" t="s">
        <v>375</v>
      </c>
      <c r="C114" s="112" t="s">
        <v>375</v>
      </c>
      <c r="D114" s="112" t="s">
        <v>375</v>
      </c>
      <c r="E114" s="112" t="s">
        <v>375</v>
      </c>
      <c r="F114" s="112" t="s">
        <v>375</v>
      </c>
      <c r="G114" s="112" t="s">
        <v>375</v>
      </c>
      <c r="H114" s="112" t="s">
        <v>375</v>
      </c>
      <c r="I114" s="112" t="s">
        <v>375</v>
      </c>
      <c r="J114" s="112" t="s">
        <v>375</v>
      </c>
      <c r="K114" s="112" t="s">
        <v>375</v>
      </c>
      <c r="L114" s="10"/>
      <c r="M114" s="10"/>
      <c r="N114" s="10"/>
      <c r="O114" s="10"/>
    </row>
    <row r="115" spans="1:15" ht="15" hidden="1" customHeight="1">
      <c r="A115" s="112" t="s">
        <v>375</v>
      </c>
      <c r="B115" s="112" t="s">
        <v>375</v>
      </c>
      <c r="C115" s="112" t="s">
        <v>375</v>
      </c>
      <c r="D115" s="112" t="s">
        <v>375</v>
      </c>
      <c r="E115" s="112" t="s">
        <v>375</v>
      </c>
      <c r="F115" s="112" t="s">
        <v>375</v>
      </c>
      <c r="G115" s="112" t="s">
        <v>375</v>
      </c>
      <c r="H115" s="112" t="s">
        <v>375</v>
      </c>
      <c r="I115" s="112" t="s">
        <v>375</v>
      </c>
      <c r="J115" s="112" t="s">
        <v>375</v>
      </c>
      <c r="K115" s="112" t="s">
        <v>375</v>
      </c>
      <c r="L115" s="10"/>
      <c r="M115" s="10"/>
      <c r="N115" s="10"/>
      <c r="O115" s="10"/>
    </row>
    <row r="116" spans="1:15" hidden="1">
      <c r="A116" s="326" t="s">
        <v>139</v>
      </c>
      <c r="B116" s="326"/>
      <c r="C116" s="326"/>
      <c r="D116" s="326"/>
      <c r="E116" s="326"/>
      <c r="F116" s="326"/>
      <c r="G116" s="326"/>
      <c r="H116" s="326"/>
      <c r="I116" s="326"/>
      <c r="J116" s="112" t="s">
        <v>375</v>
      </c>
      <c r="K116" s="112" t="s">
        <v>375</v>
      </c>
      <c r="L116" s="10"/>
      <c r="M116" s="10"/>
      <c r="N116" s="10"/>
      <c r="O116" s="10"/>
    </row>
    <row r="117" spans="1:15" hidden="1">
      <c r="A117" s="18"/>
      <c r="B117" s="10"/>
      <c r="C117" s="10"/>
      <c r="D117" s="10"/>
      <c r="E117" s="10"/>
      <c r="F117" s="10"/>
      <c r="G117" s="10"/>
      <c r="H117" s="10"/>
      <c r="I117" s="10"/>
      <c r="J117" s="10"/>
      <c r="K117" s="10"/>
      <c r="L117" s="10"/>
      <c r="M117" s="10"/>
      <c r="N117" s="10"/>
      <c r="O117" s="10"/>
    </row>
    <row r="118" spans="1:15" hidden="1">
      <c r="A118" s="14" t="s">
        <v>183</v>
      </c>
      <c r="B118" s="10"/>
      <c r="C118" s="10"/>
      <c r="D118" s="10"/>
      <c r="E118" s="10"/>
      <c r="F118" s="10"/>
      <c r="G118" s="10"/>
      <c r="H118" s="10"/>
      <c r="I118" s="10"/>
      <c r="J118" s="10"/>
      <c r="K118" s="10"/>
      <c r="L118" s="10"/>
      <c r="M118" s="10"/>
      <c r="N118" s="10"/>
      <c r="O118" s="10"/>
    </row>
    <row r="119" spans="1:15" ht="76.5" hidden="1">
      <c r="A119" s="47" t="s">
        <v>148</v>
      </c>
      <c r="B119" s="47" t="s">
        <v>353</v>
      </c>
      <c r="C119" s="47" t="s">
        <v>182</v>
      </c>
      <c r="D119" s="47" t="s">
        <v>362</v>
      </c>
      <c r="E119" s="47" t="s">
        <v>346</v>
      </c>
      <c r="F119" s="47" t="s">
        <v>178</v>
      </c>
      <c r="G119" s="47" t="s">
        <v>363</v>
      </c>
      <c r="H119" s="47" t="s">
        <v>328</v>
      </c>
      <c r="I119" s="47" t="s">
        <v>364</v>
      </c>
      <c r="J119" s="47" t="s">
        <v>349</v>
      </c>
      <c r="K119" s="47" t="s">
        <v>154</v>
      </c>
      <c r="L119" s="10"/>
      <c r="M119" s="10"/>
      <c r="N119" s="10"/>
      <c r="O119" s="10"/>
    </row>
    <row r="120" spans="1:15" hidden="1">
      <c r="A120" s="112" t="s">
        <v>375</v>
      </c>
      <c r="B120" s="112" t="s">
        <v>375</v>
      </c>
      <c r="C120" s="112" t="s">
        <v>375</v>
      </c>
      <c r="D120" s="112" t="s">
        <v>375</v>
      </c>
      <c r="E120" s="112" t="s">
        <v>375</v>
      </c>
      <c r="F120" s="112" t="s">
        <v>375</v>
      </c>
      <c r="G120" s="112" t="s">
        <v>375</v>
      </c>
      <c r="H120" s="112" t="s">
        <v>375</v>
      </c>
      <c r="I120" s="112" t="s">
        <v>375</v>
      </c>
      <c r="J120" s="112" t="s">
        <v>375</v>
      </c>
      <c r="K120" s="112" t="s">
        <v>375</v>
      </c>
      <c r="L120" s="10"/>
      <c r="M120" s="10"/>
      <c r="N120" s="10"/>
      <c r="O120" s="10"/>
    </row>
    <row r="121" spans="1:15" hidden="1">
      <c r="A121" s="326" t="s">
        <v>139</v>
      </c>
      <c r="B121" s="326"/>
      <c r="C121" s="326"/>
      <c r="D121" s="326"/>
      <c r="E121" s="326"/>
      <c r="F121" s="326"/>
      <c r="G121" s="326"/>
      <c r="H121" s="326"/>
      <c r="I121" s="326"/>
      <c r="J121" s="112" t="s">
        <v>375</v>
      </c>
      <c r="K121" s="112" t="s">
        <v>375</v>
      </c>
      <c r="L121" s="10"/>
      <c r="M121" s="10"/>
      <c r="N121" s="10"/>
      <c r="O121" s="10"/>
    </row>
    <row r="122" spans="1:15" hidden="1">
      <c r="A122" s="14"/>
      <c r="B122" s="10"/>
      <c r="C122" s="10"/>
      <c r="D122" s="10"/>
      <c r="E122" s="10"/>
      <c r="F122" s="10"/>
      <c r="G122" s="10"/>
      <c r="H122" s="10"/>
      <c r="I122" s="10"/>
      <c r="J122" s="10"/>
      <c r="K122" s="10"/>
      <c r="L122" s="10"/>
      <c r="M122" s="10"/>
      <c r="N122" s="10"/>
      <c r="O122" s="10"/>
    </row>
    <row r="123" spans="1:15" ht="33.75" hidden="1" customHeight="1">
      <c r="A123" s="336" t="s">
        <v>184</v>
      </c>
      <c r="B123" s="317"/>
      <c r="C123" s="317"/>
      <c r="D123" s="317"/>
      <c r="E123" s="317"/>
      <c r="F123" s="317"/>
      <c r="G123" s="317"/>
      <c r="H123" s="317"/>
      <c r="I123" s="317"/>
      <c r="J123" s="317"/>
      <c r="K123" s="317"/>
      <c r="L123" s="10"/>
      <c r="M123" s="10"/>
      <c r="N123" s="10"/>
      <c r="O123" s="10"/>
    </row>
    <row r="124" spans="1:15" hidden="1">
      <c r="A124" s="14"/>
      <c r="B124" s="10"/>
      <c r="C124" s="10"/>
      <c r="D124" s="10"/>
      <c r="E124" s="10"/>
      <c r="F124" s="10"/>
      <c r="G124" s="10"/>
      <c r="H124" s="10"/>
      <c r="I124" s="10"/>
      <c r="J124" s="10"/>
      <c r="K124" s="10"/>
      <c r="L124" s="10"/>
      <c r="M124" s="10"/>
      <c r="N124" s="10"/>
      <c r="O124" s="10"/>
    </row>
    <row r="125" spans="1:15" hidden="1">
      <c r="A125" s="10"/>
      <c r="B125" s="10"/>
      <c r="C125" s="10"/>
      <c r="D125" s="10"/>
      <c r="E125" s="10"/>
      <c r="F125" s="10"/>
      <c r="G125" s="10"/>
      <c r="H125" s="10"/>
      <c r="I125" s="10"/>
      <c r="J125" s="10"/>
      <c r="K125" s="10"/>
      <c r="L125" s="10"/>
      <c r="M125" s="10"/>
      <c r="N125" s="10"/>
      <c r="O125" s="10"/>
    </row>
    <row r="126" spans="1:15" hidden="1">
      <c r="A126" s="19" t="s">
        <v>197</v>
      </c>
      <c r="B126" s="10"/>
      <c r="C126" s="10"/>
      <c r="D126" s="10"/>
      <c r="E126" s="10"/>
      <c r="F126" s="10"/>
      <c r="G126" s="10"/>
      <c r="H126" s="10"/>
      <c r="I126" s="10"/>
      <c r="J126" s="10"/>
      <c r="K126" s="10"/>
      <c r="L126" s="10"/>
      <c r="M126" s="10"/>
      <c r="N126" s="10"/>
      <c r="O126" s="10"/>
    </row>
    <row r="127" spans="1:15" hidden="1">
      <c r="A127" s="17" t="s">
        <v>193</v>
      </c>
      <c r="B127" s="10"/>
      <c r="C127" s="10"/>
      <c r="D127" s="10"/>
      <c r="E127" s="10"/>
      <c r="F127" s="10"/>
      <c r="G127" s="10"/>
      <c r="H127" s="10"/>
      <c r="I127" s="10"/>
      <c r="J127" s="10"/>
      <c r="K127" s="10"/>
      <c r="L127" s="10"/>
      <c r="M127" s="10"/>
      <c r="N127" s="10"/>
      <c r="O127" s="10"/>
    </row>
    <row r="128" spans="1:15" ht="76.5" hidden="1">
      <c r="A128" s="47" t="s">
        <v>133</v>
      </c>
      <c r="B128" s="47" t="s">
        <v>370</v>
      </c>
      <c r="C128" s="47" t="s">
        <v>353</v>
      </c>
      <c r="D128" s="47" t="s">
        <v>171</v>
      </c>
      <c r="E128" s="47" t="s">
        <v>185</v>
      </c>
      <c r="F128" s="47" t="s">
        <v>346</v>
      </c>
      <c r="G128" s="47" t="s">
        <v>173</v>
      </c>
      <c r="H128" s="47" t="s">
        <v>174</v>
      </c>
      <c r="I128" s="47" t="s">
        <v>266</v>
      </c>
      <c r="J128" s="47" t="s">
        <v>359</v>
      </c>
      <c r="K128" s="47" t="s">
        <v>349</v>
      </c>
      <c r="L128" s="73" t="s">
        <v>154</v>
      </c>
      <c r="M128" s="10"/>
      <c r="N128" s="10"/>
      <c r="O128" s="10"/>
    </row>
    <row r="129" spans="1:15" ht="15" hidden="1" customHeight="1">
      <c r="A129" s="121" t="s">
        <v>381</v>
      </c>
      <c r="B129" s="112" t="s">
        <v>375</v>
      </c>
      <c r="C129" s="112" t="s">
        <v>375</v>
      </c>
      <c r="D129" s="112" t="s">
        <v>375</v>
      </c>
      <c r="E129" s="112" t="s">
        <v>375</v>
      </c>
      <c r="F129" s="112" t="s">
        <v>375</v>
      </c>
      <c r="G129" s="112" t="s">
        <v>375</v>
      </c>
      <c r="H129" s="112" t="s">
        <v>375</v>
      </c>
      <c r="I129" s="112" t="s">
        <v>375</v>
      </c>
      <c r="J129" s="112" t="s">
        <v>375</v>
      </c>
      <c r="K129" s="112" t="s">
        <v>375</v>
      </c>
      <c r="L129" s="112" t="s">
        <v>375</v>
      </c>
      <c r="M129" s="10"/>
      <c r="N129" s="10"/>
      <c r="O129" s="10"/>
    </row>
    <row r="130" spans="1:15" ht="42.75" hidden="1" customHeight="1">
      <c r="A130" s="121" t="s">
        <v>155</v>
      </c>
      <c r="B130" s="112" t="s">
        <v>375</v>
      </c>
      <c r="C130" s="112" t="s">
        <v>375</v>
      </c>
      <c r="D130" s="112" t="s">
        <v>375</v>
      </c>
      <c r="E130" s="112" t="s">
        <v>375</v>
      </c>
      <c r="F130" s="112" t="s">
        <v>375</v>
      </c>
      <c r="G130" s="112" t="s">
        <v>375</v>
      </c>
      <c r="H130" s="112" t="s">
        <v>375</v>
      </c>
      <c r="I130" s="112" t="s">
        <v>375</v>
      </c>
      <c r="J130" s="112" t="s">
        <v>375</v>
      </c>
      <c r="K130" s="112" t="s">
        <v>375</v>
      </c>
      <c r="L130" s="112" t="s">
        <v>375</v>
      </c>
      <c r="M130" s="10"/>
      <c r="N130" s="10"/>
      <c r="O130" s="10"/>
    </row>
    <row r="131" spans="1:15" ht="65.25" hidden="1" customHeight="1">
      <c r="A131" s="121" t="s">
        <v>156</v>
      </c>
      <c r="B131" s="112" t="s">
        <v>375</v>
      </c>
      <c r="C131" s="112" t="s">
        <v>375</v>
      </c>
      <c r="D131" s="112" t="s">
        <v>375</v>
      </c>
      <c r="E131" s="112" t="s">
        <v>375</v>
      </c>
      <c r="F131" s="112" t="s">
        <v>375</v>
      </c>
      <c r="G131" s="112" t="s">
        <v>375</v>
      </c>
      <c r="H131" s="112" t="s">
        <v>375</v>
      </c>
      <c r="I131" s="112" t="s">
        <v>375</v>
      </c>
      <c r="J131" s="112" t="s">
        <v>375</v>
      </c>
      <c r="K131" s="112" t="s">
        <v>375</v>
      </c>
      <c r="L131" s="112" t="s">
        <v>375</v>
      </c>
      <c r="M131" s="10"/>
      <c r="N131" s="10"/>
      <c r="O131" s="10"/>
    </row>
    <row r="132" spans="1:15" ht="63" hidden="1" customHeight="1">
      <c r="A132" s="121" t="s">
        <v>157</v>
      </c>
      <c r="B132" s="112" t="s">
        <v>375</v>
      </c>
      <c r="C132" s="112" t="s">
        <v>375</v>
      </c>
      <c r="D132" s="112" t="s">
        <v>375</v>
      </c>
      <c r="E132" s="112" t="s">
        <v>375</v>
      </c>
      <c r="F132" s="112" t="s">
        <v>375</v>
      </c>
      <c r="G132" s="112" t="s">
        <v>375</v>
      </c>
      <c r="H132" s="112" t="s">
        <v>375</v>
      </c>
      <c r="I132" s="112" t="s">
        <v>375</v>
      </c>
      <c r="J132" s="112" t="s">
        <v>375</v>
      </c>
      <c r="K132" s="112" t="s">
        <v>375</v>
      </c>
      <c r="L132" s="112" t="s">
        <v>375</v>
      </c>
      <c r="M132" s="10"/>
      <c r="N132" s="10"/>
      <c r="O132" s="10"/>
    </row>
    <row r="133" spans="1:15" ht="57.75" hidden="1" customHeight="1">
      <c r="A133" s="121" t="s">
        <v>158</v>
      </c>
      <c r="B133" s="112" t="s">
        <v>375</v>
      </c>
      <c r="C133" s="112" t="s">
        <v>375</v>
      </c>
      <c r="D133" s="112" t="s">
        <v>375</v>
      </c>
      <c r="E133" s="112" t="s">
        <v>375</v>
      </c>
      <c r="F133" s="112" t="s">
        <v>375</v>
      </c>
      <c r="G133" s="112" t="s">
        <v>375</v>
      </c>
      <c r="H133" s="112" t="s">
        <v>375</v>
      </c>
      <c r="I133" s="112" t="s">
        <v>375</v>
      </c>
      <c r="J133" s="112" t="s">
        <v>375</v>
      </c>
      <c r="K133" s="112" t="s">
        <v>375</v>
      </c>
      <c r="L133" s="112" t="s">
        <v>375</v>
      </c>
      <c r="M133" s="10"/>
      <c r="N133" s="10"/>
      <c r="O133" s="10"/>
    </row>
    <row r="134" spans="1:15" hidden="1">
      <c r="A134" s="327" t="s">
        <v>139</v>
      </c>
      <c r="B134" s="327"/>
      <c r="C134" s="327"/>
      <c r="D134" s="327"/>
      <c r="E134" s="327"/>
      <c r="F134" s="327"/>
      <c r="G134" s="327"/>
      <c r="H134" s="327"/>
      <c r="I134" s="327"/>
      <c r="J134" s="327"/>
      <c r="K134" s="112" t="s">
        <v>375</v>
      </c>
      <c r="L134" s="112" t="s">
        <v>375</v>
      </c>
      <c r="M134" s="10"/>
      <c r="N134" s="10"/>
      <c r="O134" s="10"/>
    </row>
    <row r="135" spans="1:15" hidden="1">
      <c r="A135" s="11" t="s">
        <v>192</v>
      </c>
      <c r="B135" s="10"/>
      <c r="C135" s="10"/>
      <c r="D135" s="10"/>
      <c r="E135" s="10"/>
      <c r="F135" s="10"/>
      <c r="G135" s="10"/>
      <c r="H135" s="10"/>
      <c r="I135" s="10"/>
      <c r="J135" s="10"/>
      <c r="K135" s="10"/>
      <c r="L135" s="10"/>
      <c r="M135" s="10"/>
      <c r="N135" s="10"/>
      <c r="O135" s="10"/>
    </row>
    <row r="136" spans="1:15" ht="76.5" hidden="1">
      <c r="A136" s="80" t="s">
        <v>133</v>
      </c>
      <c r="B136" s="47" t="s">
        <v>186</v>
      </c>
      <c r="C136" s="47" t="s">
        <v>353</v>
      </c>
      <c r="D136" s="47" t="s">
        <v>171</v>
      </c>
      <c r="E136" s="47" t="s">
        <v>185</v>
      </c>
      <c r="F136" s="47" t="s">
        <v>346</v>
      </c>
      <c r="G136" s="47" t="s">
        <v>178</v>
      </c>
      <c r="H136" s="47" t="s">
        <v>363</v>
      </c>
      <c r="I136" s="47" t="s">
        <v>187</v>
      </c>
      <c r="J136" s="47" t="s">
        <v>364</v>
      </c>
      <c r="K136" s="47" t="s">
        <v>365</v>
      </c>
      <c r="L136" s="73" t="s">
        <v>154</v>
      </c>
      <c r="M136" s="10"/>
      <c r="N136" s="10"/>
      <c r="O136" s="10"/>
    </row>
    <row r="137" spans="1:15" ht="50.25" hidden="1" customHeight="1">
      <c r="A137" s="121" t="s">
        <v>381</v>
      </c>
      <c r="B137" s="112" t="s">
        <v>375</v>
      </c>
      <c r="C137" s="112" t="s">
        <v>375</v>
      </c>
      <c r="D137" s="112" t="s">
        <v>375</v>
      </c>
      <c r="E137" s="112" t="s">
        <v>375</v>
      </c>
      <c r="F137" s="112" t="s">
        <v>375</v>
      </c>
      <c r="G137" s="112" t="s">
        <v>375</v>
      </c>
      <c r="H137" s="112" t="s">
        <v>375</v>
      </c>
      <c r="I137" s="112" t="s">
        <v>375</v>
      </c>
      <c r="J137" s="112" t="s">
        <v>375</v>
      </c>
      <c r="K137" s="112" t="s">
        <v>375</v>
      </c>
      <c r="L137" s="112" t="s">
        <v>375</v>
      </c>
      <c r="M137" s="10"/>
      <c r="N137" s="10"/>
      <c r="O137" s="10"/>
    </row>
    <row r="138" spans="1:15" ht="42.75" hidden="1" customHeight="1">
      <c r="A138" s="121" t="s">
        <v>155</v>
      </c>
      <c r="B138" s="112" t="s">
        <v>375</v>
      </c>
      <c r="C138" s="112" t="s">
        <v>375</v>
      </c>
      <c r="D138" s="112" t="s">
        <v>375</v>
      </c>
      <c r="E138" s="112" t="s">
        <v>375</v>
      </c>
      <c r="F138" s="112" t="s">
        <v>375</v>
      </c>
      <c r="G138" s="112" t="s">
        <v>375</v>
      </c>
      <c r="H138" s="112" t="s">
        <v>375</v>
      </c>
      <c r="I138" s="112" t="s">
        <v>375</v>
      </c>
      <c r="J138" s="112" t="s">
        <v>375</v>
      </c>
      <c r="K138" s="112" t="s">
        <v>375</v>
      </c>
      <c r="L138" s="112" t="s">
        <v>375</v>
      </c>
      <c r="M138" s="10"/>
      <c r="N138" s="10"/>
      <c r="O138" s="10"/>
    </row>
    <row r="139" spans="1:15" ht="60" hidden="1" customHeight="1">
      <c r="A139" s="121" t="s">
        <v>188</v>
      </c>
      <c r="B139" s="112" t="s">
        <v>375</v>
      </c>
      <c r="C139" s="112" t="s">
        <v>375</v>
      </c>
      <c r="D139" s="112" t="s">
        <v>375</v>
      </c>
      <c r="E139" s="112" t="s">
        <v>375</v>
      </c>
      <c r="F139" s="112" t="s">
        <v>375</v>
      </c>
      <c r="G139" s="112" t="s">
        <v>375</v>
      </c>
      <c r="H139" s="112" t="s">
        <v>375</v>
      </c>
      <c r="I139" s="112" t="s">
        <v>375</v>
      </c>
      <c r="J139" s="112" t="s">
        <v>375</v>
      </c>
      <c r="K139" s="112" t="s">
        <v>375</v>
      </c>
      <c r="L139" s="112" t="s">
        <v>375</v>
      </c>
      <c r="M139" s="10"/>
      <c r="N139" s="10"/>
      <c r="O139" s="10"/>
    </row>
    <row r="140" spans="1:15" ht="45" hidden="1" customHeight="1">
      <c r="A140" s="121" t="s">
        <v>157</v>
      </c>
      <c r="B140" s="112" t="s">
        <v>375</v>
      </c>
      <c r="C140" s="112" t="s">
        <v>375</v>
      </c>
      <c r="D140" s="112" t="s">
        <v>375</v>
      </c>
      <c r="E140" s="112" t="s">
        <v>375</v>
      </c>
      <c r="F140" s="112" t="s">
        <v>375</v>
      </c>
      <c r="G140" s="112" t="s">
        <v>375</v>
      </c>
      <c r="H140" s="112" t="s">
        <v>375</v>
      </c>
      <c r="I140" s="112" t="s">
        <v>375</v>
      </c>
      <c r="J140" s="112" t="s">
        <v>375</v>
      </c>
      <c r="K140" s="112" t="s">
        <v>375</v>
      </c>
      <c r="L140" s="112" t="s">
        <v>375</v>
      </c>
      <c r="M140" s="10"/>
      <c r="N140" s="10"/>
      <c r="O140" s="10"/>
    </row>
    <row r="141" spans="1:15" ht="57.75" hidden="1" customHeight="1">
      <c r="A141" s="121" t="s">
        <v>158</v>
      </c>
      <c r="B141" s="112" t="s">
        <v>375</v>
      </c>
      <c r="C141" s="112" t="s">
        <v>375</v>
      </c>
      <c r="D141" s="112" t="s">
        <v>375</v>
      </c>
      <c r="E141" s="112" t="s">
        <v>375</v>
      </c>
      <c r="F141" s="112" t="s">
        <v>375</v>
      </c>
      <c r="G141" s="112" t="s">
        <v>375</v>
      </c>
      <c r="H141" s="112" t="s">
        <v>375</v>
      </c>
      <c r="I141" s="112" t="s">
        <v>375</v>
      </c>
      <c r="J141" s="112" t="s">
        <v>375</v>
      </c>
      <c r="K141" s="112" t="s">
        <v>375</v>
      </c>
      <c r="L141" s="112" t="s">
        <v>375</v>
      </c>
      <c r="M141" s="10"/>
      <c r="N141" s="10"/>
      <c r="O141" s="10"/>
    </row>
    <row r="142" spans="1:15" hidden="1">
      <c r="A142" s="327" t="s">
        <v>139</v>
      </c>
      <c r="B142" s="327"/>
      <c r="C142" s="327"/>
      <c r="D142" s="327"/>
      <c r="E142" s="327"/>
      <c r="F142" s="327"/>
      <c r="G142" s="327"/>
      <c r="H142" s="327"/>
      <c r="I142" s="327"/>
      <c r="J142" s="327"/>
      <c r="K142" s="112" t="s">
        <v>375</v>
      </c>
      <c r="L142" s="112" t="s">
        <v>375</v>
      </c>
      <c r="M142" s="10"/>
      <c r="N142" s="10"/>
      <c r="O142" s="10"/>
    </row>
    <row r="143" spans="1:15" hidden="1">
      <c r="A143" s="10"/>
      <c r="B143" s="10"/>
      <c r="C143" s="10"/>
      <c r="D143" s="10"/>
      <c r="E143" s="10"/>
      <c r="F143" s="10"/>
      <c r="G143" s="10"/>
      <c r="H143" s="10"/>
      <c r="I143" s="10"/>
      <c r="J143" s="10"/>
      <c r="K143" s="10"/>
      <c r="L143" s="10"/>
      <c r="M143" s="10"/>
      <c r="N143" s="10"/>
      <c r="O143" s="10"/>
    </row>
    <row r="144" spans="1:15" hidden="1">
      <c r="A144" s="10"/>
      <c r="B144" s="10"/>
      <c r="C144" s="10"/>
      <c r="D144" s="10"/>
      <c r="E144" s="10"/>
      <c r="F144" s="10"/>
      <c r="G144" s="10"/>
      <c r="H144" s="10"/>
      <c r="I144" s="10"/>
      <c r="J144" s="10"/>
      <c r="K144" s="10"/>
      <c r="L144" s="10"/>
      <c r="M144" s="10"/>
      <c r="N144" s="10"/>
      <c r="O144" s="10"/>
    </row>
    <row r="145" spans="1:15" hidden="1">
      <c r="A145" s="10"/>
      <c r="B145" s="10"/>
      <c r="C145" s="10"/>
      <c r="D145" s="10"/>
      <c r="E145" s="10"/>
      <c r="F145" s="10"/>
      <c r="G145" s="10"/>
      <c r="H145" s="10"/>
      <c r="I145" s="10"/>
      <c r="J145" s="10"/>
      <c r="K145" s="10"/>
      <c r="L145" s="10"/>
      <c r="M145" s="10"/>
      <c r="N145" s="10"/>
      <c r="O145" s="10"/>
    </row>
    <row r="146" spans="1:15" hidden="1">
      <c r="A146" s="10"/>
      <c r="B146" s="10"/>
      <c r="C146" s="10"/>
      <c r="D146" s="10"/>
      <c r="E146" s="10"/>
      <c r="F146" s="10"/>
      <c r="G146" s="10"/>
      <c r="H146" s="10"/>
      <c r="I146" s="10"/>
      <c r="J146" s="10"/>
      <c r="K146" s="10"/>
      <c r="L146" s="10"/>
      <c r="M146" s="10"/>
      <c r="N146" s="10"/>
      <c r="O146" s="10"/>
    </row>
    <row r="147" spans="1:15">
      <c r="A147" s="10"/>
      <c r="B147" s="10"/>
      <c r="C147" s="10"/>
      <c r="D147" s="10"/>
      <c r="E147" s="10"/>
      <c r="F147" s="10"/>
      <c r="G147" s="10"/>
      <c r="H147" s="10"/>
      <c r="I147" s="10"/>
      <c r="J147" s="10"/>
      <c r="K147" s="10"/>
      <c r="L147" s="10"/>
      <c r="M147" s="10"/>
      <c r="N147" s="10"/>
      <c r="O147" s="10"/>
    </row>
    <row r="148" spans="1:15">
      <c r="A148" s="10"/>
      <c r="B148" s="10"/>
      <c r="C148" s="10"/>
      <c r="D148" s="10"/>
      <c r="E148" s="10"/>
      <c r="F148" s="10"/>
      <c r="G148" s="10"/>
      <c r="H148" s="10"/>
      <c r="I148" s="10"/>
      <c r="J148" s="10"/>
      <c r="K148" s="10"/>
      <c r="L148" s="10"/>
      <c r="M148" s="10"/>
      <c r="N148" s="10"/>
      <c r="O148" s="10"/>
    </row>
    <row r="149" spans="1:15">
      <c r="A149" s="10"/>
      <c r="B149" s="10"/>
      <c r="C149" s="10"/>
      <c r="D149" s="10"/>
      <c r="E149" s="10"/>
      <c r="F149" s="10"/>
      <c r="G149" s="10"/>
      <c r="H149" s="10"/>
      <c r="I149" s="10"/>
      <c r="J149" s="10"/>
      <c r="K149" s="10"/>
      <c r="L149" s="10"/>
      <c r="M149" s="10"/>
      <c r="N149" s="10"/>
      <c r="O149" s="10"/>
    </row>
    <row r="150" spans="1:15">
      <c r="A150" s="10"/>
      <c r="B150" s="10"/>
      <c r="C150" s="10"/>
      <c r="D150" s="10"/>
      <c r="E150" s="10"/>
      <c r="F150" s="10"/>
      <c r="G150" s="10"/>
      <c r="H150" s="10"/>
      <c r="I150" s="10"/>
      <c r="J150" s="10"/>
      <c r="K150" s="10"/>
      <c r="L150" s="10"/>
      <c r="M150" s="10"/>
      <c r="N150" s="10"/>
      <c r="O150" s="10"/>
    </row>
    <row r="151" spans="1:15">
      <c r="A151" s="10"/>
      <c r="B151" s="10"/>
      <c r="C151" s="10"/>
      <c r="D151" s="10"/>
      <c r="E151" s="10"/>
      <c r="F151" s="10"/>
      <c r="G151" s="10"/>
      <c r="H151" s="10"/>
      <c r="I151" s="10"/>
      <c r="J151" s="10"/>
      <c r="K151" s="10"/>
      <c r="L151" s="10"/>
      <c r="M151" s="10"/>
      <c r="N151" s="10"/>
      <c r="O151" s="10"/>
    </row>
    <row r="152" spans="1:15">
      <c r="A152" s="10"/>
      <c r="B152" s="10"/>
      <c r="C152" s="10"/>
      <c r="D152" s="10"/>
      <c r="E152" s="10"/>
      <c r="F152" s="10"/>
      <c r="G152" s="10"/>
      <c r="H152" s="10"/>
      <c r="I152" s="10"/>
      <c r="J152" s="10"/>
      <c r="K152" s="10"/>
      <c r="L152" s="10"/>
      <c r="M152" s="10"/>
      <c r="N152" s="10"/>
      <c r="O152" s="10"/>
    </row>
    <row r="153" spans="1:15">
      <c r="A153" s="10"/>
      <c r="B153" s="10"/>
      <c r="C153" s="10"/>
      <c r="D153" s="10"/>
      <c r="E153" s="10"/>
      <c r="F153" s="10"/>
      <c r="G153" s="10"/>
      <c r="H153" s="10"/>
      <c r="I153" s="10"/>
      <c r="J153" s="10"/>
      <c r="K153" s="10"/>
      <c r="L153" s="10"/>
      <c r="M153" s="10"/>
      <c r="N153" s="10"/>
      <c r="O153" s="10"/>
    </row>
    <row r="154" spans="1:15">
      <c r="A154" s="10"/>
      <c r="B154" s="10"/>
      <c r="C154" s="10"/>
      <c r="D154" s="10"/>
      <c r="E154" s="10"/>
      <c r="F154" s="10"/>
      <c r="G154" s="10"/>
      <c r="H154" s="10"/>
      <c r="I154" s="10"/>
      <c r="J154" s="10"/>
      <c r="K154" s="10"/>
      <c r="L154" s="10"/>
      <c r="M154" s="10"/>
      <c r="N154" s="10"/>
      <c r="O154" s="10"/>
    </row>
    <row r="155" spans="1:15">
      <c r="A155" s="10"/>
      <c r="B155" s="10"/>
      <c r="C155" s="10"/>
      <c r="D155" s="10"/>
      <c r="E155" s="10"/>
      <c r="F155" s="10"/>
      <c r="G155" s="10"/>
      <c r="H155" s="10"/>
      <c r="I155" s="10"/>
      <c r="J155" s="10"/>
      <c r="K155" s="10"/>
      <c r="L155" s="10"/>
      <c r="M155" s="10"/>
      <c r="N155" s="10"/>
      <c r="O155" s="10"/>
    </row>
    <row r="156" spans="1:15">
      <c r="A156" s="10"/>
      <c r="B156" s="10"/>
      <c r="C156" s="10"/>
      <c r="D156" s="10"/>
      <c r="E156" s="10"/>
      <c r="F156" s="10"/>
      <c r="G156" s="10"/>
      <c r="H156" s="10"/>
      <c r="I156" s="10"/>
      <c r="J156" s="10"/>
      <c r="K156" s="10"/>
      <c r="L156" s="10"/>
      <c r="M156" s="10"/>
      <c r="N156" s="10"/>
      <c r="O156" s="10"/>
    </row>
    <row r="157" spans="1:15">
      <c r="A157" s="10"/>
      <c r="B157" s="10"/>
      <c r="C157" s="10"/>
      <c r="D157" s="10"/>
      <c r="E157" s="10"/>
      <c r="F157" s="10"/>
      <c r="G157" s="10"/>
      <c r="H157" s="10"/>
      <c r="I157" s="10"/>
      <c r="J157" s="10"/>
      <c r="K157" s="10"/>
      <c r="L157" s="10"/>
      <c r="M157" s="10"/>
      <c r="N157" s="10"/>
      <c r="O157" s="10"/>
    </row>
  </sheetData>
  <mergeCells count="29">
    <mergeCell ref="A83:A84"/>
    <mergeCell ref="A98:K98"/>
    <mergeCell ref="A80:A82"/>
    <mergeCell ref="A134:J134"/>
    <mergeCell ref="A142:J142"/>
    <mergeCell ref="A1:K1"/>
    <mergeCell ref="A2:K2"/>
    <mergeCell ref="A36:I36"/>
    <mergeCell ref="A37:I37"/>
    <mergeCell ref="A123:K123"/>
    <mergeCell ref="A45:D45"/>
    <mergeCell ref="A95:A96"/>
    <mergeCell ref="A57:A64"/>
    <mergeCell ref="A76:A78"/>
    <mergeCell ref="A121:I121"/>
    <mergeCell ref="A116:I116"/>
    <mergeCell ref="A108:J108"/>
    <mergeCell ref="A73:A75"/>
    <mergeCell ref="A85:H85"/>
    <mergeCell ref="A22:A24"/>
    <mergeCell ref="A69:I69"/>
    <mergeCell ref="A50:H50"/>
    <mergeCell ref="A34:G34"/>
    <mergeCell ref="A9:E9"/>
    <mergeCell ref="A29:D29"/>
    <mergeCell ref="A25:A27"/>
    <mergeCell ref="A19:A21"/>
    <mergeCell ref="A15:A18"/>
    <mergeCell ref="F45:G45"/>
  </mergeCells>
  <pageMargins left="0.11811023622047245" right="0.11811023622047245"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workbookViewId="0">
      <selection activeCell="C8" sqref="C8"/>
    </sheetView>
  </sheetViews>
  <sheetFormatPr defaultRowHeight="15"/>
  <cols>
    <col min="1" max="1" width="27.85546875" customWidth="1"/>
    <col min="2" max="2" width="20.28515625" customWidth="1"/>
    <col min="3" max="3" width="17.28515625" customWidth="1"/>
    <col min="4" max="4" width="22" customWidth="1"/>
  </cols>
  <sheetData>
    <row r="1" spans="1:4" ht="15.75">
      <c r="A1" s="349" t="s">
        <v>206</v>
      </c>
      <c r="B1" s="317"/>
      <c r="C1" s="317"/>
      <c r="D1" s="317"/>
    </row>
    <row r="2" spans="1:4" ht="15.75">
      <c r="A2" s="4"/>
    </row>
    <row r="3" spans="1:4" ht="15.75">
      <c r="A3" s="316" t="s">
        <v>198</v>
      </c>
      <c r="B3" s="317"/>
      <c r="C3" s="317"/>
      <c r="D3" s="317"/>
    </row>
    <row r="4" spans="1:4" ht="15.75">
      <c r="A4" s="350" t="s">
        <v>199</v>
      </c>
      <c r="B4" s="317"/>
      <c r="C4" s="317"/>
      <c r="D4" s="317"/>
    </row>
    <row r="5" spans="1:4" ht="15.75">
      <c r="A5" s="1"/>
    </row>
    <row r="6" spans="1:4" ht="22.5" customHeight="1">
      <c r="A6" s="38" t="s">
        <v>200</v>
      </c>
      <c r="B6" s="38" t="s">
        <v>31</v>
      </c>
      <c r="C6" s="38" t="s">
        <v>201</v>
      </c>
      <c r="D6" s="38" t="s">
        <v>202</v>
      </c>
    </row>
    <row r="7" spans="1:4" ht="25.5">
      <c r="A7" s="187" t="s">
        <v>495</v>
      </c>
      <c r="B7" s="100" t="s">
        <v>52</v>
      </c>
      <c r="C7" s="182">
        <f>C8+C9</f>
        <v>520.87</v>
      </c>
      <c r="D7" s="137" t="s">
        <v>520</v>
      </c>
    </row>
    <row r="8" spans="1:4">
      <c r="A8" s="187" t="s">
        <v>53</v>
      </c>
      <c r="B8" s="38" t="s">
        <v>34</v>
      </c>
      <c r="C8" s="182">
        <f>Від.КОШТИ!D7</f>
        <v>520.87</v>
      </c>
      <c r="D8" s="137" t="s">
        <v>520</v>
      </c>
    </row>
    <row r="9" spans="1:4">
      <c r="A9" s="187" t="s">
        <v>54</v>
      </c>
      <c r="B9" s="38" t="s">
        <v>35</v>
      </c>
      <c r="C9" s="182">
        <f>Від.КОШТИ!D14</f>
        <v>0</v>
      </c>
      <c r="D9" s="38" t="s">
        <v>520</v>
      </c>
    </row>
    <row r="10" spans="1:4" ht="38.25">
      <c r="A10" s="187" t="s">
        <v>55</v>
      </c>
      <c r="B10" s="38" t="s">
        <v>41</v>
      </c>
      <c r="C10" s="101">
        <v>0</v>
      </c>
      <c r="D10" s="38" t="s">
        <v>520</v>
      </c>
    </row>
    <row r="11" spans="1:4" ht="51">
      <c r="A11" s="187" t="s">
        <v>56</v>
      </c>
      <c r="B11" s="38" t="s">
        <v>43</v>
      </c>
      <c r="C11" s="101">
        <v>0</v>
      </c>
      <c r="D11" s="38" t="s">
        <v>520</v>
      </c>
    </row>
    <row r="12" spans="1:4" ht="75.75" customHeight="1">
      <c r="A12" s="187" t="s">
        <v>203</v>
      </c>
      <c r="B12" s="38" t="s">
        <v>205</v>
      </c>
      <c r="C12" s="101">
        <v>0</v>
      </c>
      <c r="D12" s="38" t="s">
        <v>520</v>
      </c>
    </row>
    <row r="13" spans="1:4" ht="51">
      <c r="A13" s="187" t="s">
        <v>204</v>
      </c>
      <c r="B13" s="38" t="s">
        <v>46</v>
      </c>
      <c r="C13" s="101">
        <v>0</v>
      </c>
      <c r="D13" s="100" t="s">
        <v>520</v>
      </c>
    </row>
    <row r="14" spans="1:4" ht="15.75">
      <c r="A14" s="5"/>
      <c r="D14" s="144"/>
    </row>
  </sheetData>
  <mergeCells count="3">
    <mergeCell ref="A1:D1"/>
    <mergeCell ref="A3:D3"/>
    <mergeCell ref="A4:D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68"/>
  <sheetViews>
    <sheetView zoomScale="115" zoomScaleNormal="115" workbookViewId="0">
      <selection activeCell="D6" sqref="D6"/>
    </sheetView>
  </sheetViews>
  <sheetFormatPr defaultRowHeight="15"/>
  <cols>
    <col min="1" max="1" width="36" customWidth="1"/>
    <col min="2" max="2" width="14.5703125" customWidth="1"/>
    <col min="3" max="3" width="18.42578125" customWidth="1"/>
    <col min="4" max="4" width="14.85546875" customWidth="1"/>
  </cols>
  <sheetData>
    <row r="1" spans="1:6" ht="27.75" customHeight="1">
      <c r="A1" s="351" t="s">
        <v>207</v>
      </c>
      <c r="B1" s="317"/>
      <c r="C1" s="317"/>
      <c r="D1" s="317"/>
    </row>
    <row r="2" spans="1:6" ht="10.5" customHeight="1">
      <c r="A2" s="7"/>
    </row>
    <row r="3" spans="1:6" ht="15.75">
      <c r="A3" s="352" t="s">
        <v>208</v>
      </c>
      <c r="B3" s="335"/>
      <c r="C3" s="335"/>
      <c r="D3" s="335"/>
    </row>
    <row r="4" spans="1:6" ht="25.5">
      <c r="A4" s="47" t="s">
        <v>209</v>
      </c>
      <c r="B4" s="47" t="s">
        <v>210</v>
      </c>
      <c r="C4" s="47" t="s">
        <v>211</v>
      </c>
      <c r="D4" s="47" t="s">
        <v>212</v>
      </c>
    </row>
    <row r="5" spans="1:6" ht="22.5">
      <c r="A5" s="112" t="s">
        <v>500</v>
      </c>
      <c r="B5" s="53" t="s">
        <v>522</v>
      </c>
      <c r="C5" s="132" t="s">
        <v>501</v>
      </c>
      <c r="D5" s="143">
        <v>520.87</v>
      </c>
    </row>
    <row r="6" spans="1:6" ht="15" customHeight="1">
      <c r="A6" s="112" t="s">
        <v>520</v>
      </c>
      <c r="B6" s="53" t="s">
        <v>520</v>
      </c>
      <c r="C6" s="132" t="s">
        <v>520</v>
      </c>
      <c r="D6" s="170">
        <v>0</v>
      </c>
    </row>
    <row r="7" spans="1:6">
      <c r="A7" s="327" t="s">
        <v>139</v>
      </c>
      <c r="B7" s="327"/>
      <c r="C7" s="327"/>
      <c r="D7" s="138">
        <f>SUM(D5:D6)</f>
        <v>520.87</v>
      </c>
    </row>
    <row r="8" spans="1:6" ht="12" customHeight="1">
      <c r="A8" s="20"/>
    </row>
    <row r="9" spans="1:6" ht="26.25" customHeight="1">
      <c r="A9" s="7" t="s">
        <v>213</v>
      </c>
    </row>
    <row r="10" spans="1:6" ht="25.5">
      <c r="A10" s="47" t="s">
        <v>214</v>
      </c>
      <c r="B10" s="47" t="s">
        <v>210</v>
      </c>
      <c r="C10" s="47" t="s">
        <v>211</v>
      </c>
      <c r="D10" s="47" t="s">
        <v>212</v>
      </c>
    </row>
    <row r="11" spans="1:6">
      <c r="A11" s="100" t="s">
        <v>375</v>
      </c>
      <c r="B11" s="100" t="s">
        <v>375</v>
      </c>
      <c r="C11" s="168" t="s">
        <v>375</v>
      </c>
      <c r="D11" s="100" t="s">
        <v>375</v>
      </c>
    </row>
    <row r="12" spans="1:6">
      <c r="A12" s="100" t="s">
        <v>375</v>
      </c>
      <c r="B12" s="100" t="s">
        <v>375</v>
      </c>
      <c r="C12" s="168" t="s">
        <v>375</v>
      </c>
      <c r="D12" s="100" t="s">
        <v>375</v>
      </c>
    </row>
    <row r="13" spans="1:6" ht="15" customHeight="1">
      <c r="A13" s="83" t="s">
        <v>375</v>
      </c>
      <c r="B13" s="100" t="s">
        <v>375</v>
      </c>
      <c r="C13" s="168" t="s">
        <v>375</v>
      </c>
      <c r="D13" s="100" t="s">
        <v>375</v>
      </c>
      <c r="F13" s="72"/>
    </row>
    <row r="14" spans="1:6">
      <c r="A14" s="327" t="s">
        <v>139</v>
      </c>
      <c r="B14" s="327"/>
      <c r="C14" s="327"/>
      <c r="D14" s="102">
        <f>SUM(D11:D13)</f>
        <v>0</v>
      </c>
    </row>
    <row r="15" spans="1:6">
      <c r="A15" s="21"/>
    </row>
    <row r="16" spans="1:6" ht="36" customHeight="1">
      <c r="A16" s="353" t="s">
        <v>215</v>
      </c>
      <c r="B16" s="354"/>
      <c r="C16" s="354"/>
    </row>
    <row r="17" spans="1:3" ht="25.5">
      <c r="A17" s="47" t="s">
        <v>214</v>
      </c>
      <c r="B17" s="47" t="s">
        <v>211</v>
      </c>
      <c r="C17" s="47" t="s">
        <v>212</v>
      </c>
    </row>
    <row r="18" spans="1:3" ht="15" customHeight="1">
      <c r="A18" s="87" t="s">
        <v>520</v>
      </c>
      <c r="B18" s="87" t="s">
        <v>520</v>
      </c>
      <c r="C18" s="40" t="s">
        <v>520</v>
      </c>
    </row>
    <row r="19" spans="1:3" ht="15" hidden="1" customHeight="1">
      <c r="A19" s="87" t="s">
        <v>520</v>
      </c>
      <c r="B19" s="87" t="s">
        <v>520</v>
      </c>
      <c r="C19" s="40" t="s">
        <v>520</v>
      </c>
    </row>
    <row r="20" spans="1:3" ht="15" hidden="1" customHeight="1">
      <c r="A20" s="87" t="s">
        <v>520</v>
      </c>
      <c r="B20" s="87" t="s">
        <v>520</v>
      </c>
      <c r="C20" s="40" t="s">
        <v>520</v>
      </c>
    </row>
    <row r="21" spans="1:3">
      <c r="A21" s="327" t="s">
        <v>139</v>
      </c>
      <c r="B21" s="327"/>
      <c r="C21" s="80">
        <v>0</v>
      </c>
    </row>
    <row r="22" spans="1:3">
      <c r="A22" s="22"/>
    </row>
    <row r="23" spans="1:3" ht="31.5" customHeight="1">
      <c r="A23" s="355" t="s">
        <v>216</v>
      </c>
      <c r="B23" s="354"/>
      <c r="C23" s="354"/>
    </row>
    <row r="24" spans="1:3" ht="30" customHeight="1">
      <c r="A24" s="47" t="s">
        <v>214</v>
      </c>
      <c r="B24" s="47" t="s">
        <v>211</v>
      </c>
      <c r="C24" s="47" t="s">
        <v>212</v>
      </c>
    </row>
    <row r="25" spans="1:3" ht="17.25" customHeight="1">
      <c r="A25" s="87" t="s">
        <v>520</v>
      </c>
      <c r="B25" s="87" t="s">
        <v>520</v>
      </c>
      <c r="C25" s="40" t="s">
        <v>520</v>
      </c>
    </row>
    <row r="26" spans="1:3" ht="18" hidden="1">
      <c r="A26" s="87" t="s">
        <v>520</v>
      </c>
      <c r="B26" s="87" t="s">
        <v>520</v>
      </c>
      <c r="C26" s="40" t="s">
        <v>520</v>
      </c>
    </row>
    <row r="27" spans="1:3" ht="18" hidden="1">
      <c r="A27" s="87" t="s">
        <v>520</v>
      </c>
      <c r="B27" s="87" t="s">
        <v>520</v>
      </c>
      <c r="C27" s="40" t="s">
        <v>520</v>
      </c>
    </row>
    <row r="28" spans="1:3">
      <c r="A28" s="327" t="s">
        <v>139</v>
      </c>
      <c r="B28" s="327"/>
      <c r="C28" s="80">
        <v>0</v>
      </c>
    </row>
    <row r="29" spans="1:3" ht="15.75">
      <c r="A29" s="4" t="s">
        <v>217</v>
      </c>
    </row>
    <row r="31" spans="1:3" hidden="1">
      <c r="A31" s="356" t="s">
        <v>218</v>
      </c>
      <c r="B31" s="357"/>
      <c r="C31" s="357"/>
    </row>
    <row r="32" spans="1:3" hidden="1">
      <c r="A32" s="361" t="s">
        <v>219</v>
      </c>
      <c r="B32" s="362"/>
      <c r="C32" s="362"/>
    </row>
    <row r="33" spans="1:3" hidden="1">
      <c r="A33" s="9"/>
    </row>
    <row r="34" spans="1:3" ht="38.25" hidden="1">
      <c r="A34" s="47" t="s">
        <v>220</v>
      </c>
      <c r="B34" s="47" t="s">
        <v>221</v>
      </c>
      <c r="C34" s="47" t="s">
        <v>201</v>
      </c>
    </row>
    <row r="35" spans="1:3" ht="18.75" hidden="1" customHeight="1">
      <c r="A35" s="100" t="s">
        <v>520</v>
      </c>
      <c r="B35" s="83" t="s">
        <v>520</v>
      </c>
      <c r="C35" s="83" t="s">
        <v>520</v>
      </c>
    </row>
    <row r="36" spans="1:3" hidden="1">
      <c r="A36" s="100" t="s">
        <v>520</v>
      </c>
      <c r="B36" s="83" t="s">
        <v>520</v>
      </c>
      <c r="C36" s="83" t="s">
        <v>520</v>
      </c>
    </row>
    <row r="37" spans="1:3" hidden="1">
      <c r="A37" s="100" t="s">
        <v>520</v>
      </c>
      <c r="B37" s="100" t="s">
        <v>520</v>
      </c>
      <c r="C37" s="100" t="s">
        <v>520</v>
      </c>
    </row>
    <row r="38" spans="1:3" hidden="1">
      <c r="A38" s="100" t="s">
        <v>520</v>
      </c>
      <c r="B38" s="100" t="s">
        <v>520</v>
      </c>
      <c r="C38" s="100" t="s">
        <v>520</v>
      </c>
    </row>
    <row r="39" spans="1:3" hidden="1">
      <c r="A39" s="100"/>
      <c r="B39" s="100" t="s">
        <v>520</v>
      </c>
      <c r="C39" s="100" t="s">
        <v>520</v>
      </c>
    </row>
    <row r="40" spans="1:3" hidden="1">
      <c r="A40" s="326" t="s">
        <v>222</v>
      </c>
      <c r="B40" s="326"/>
      <c r="C40" s="45">
        <v>0</v>
      </c>
    </row>
    <row r="41" spans="1:3" ht="15.75" hidden="1">
      <c r="A41" s="4"/>
    </row>
    <row r="42" spans="1:3" hidden="1">
      <c r="A42" s="363" t="s">
        <v>384</v>
      </c>
      <c r="B42" s="364"/>
      <c r="C42" s="364"/>
    </row>
    <row r="43" spans="1:3" ht="42" hidden="1" customHeight="1">
      <c r="A43" s="73" t="s">
        <v>223</v>
      </c>
      <c r="B43" s="47" t="s">
        <v>221</v>
      </c>
      <c r="C43" s="47" t="s">
        <v>201</v>
      </c>
    </row>
    <row r="44" spans="1:3" hidden="1">
      <c r="A44" s="112" t="s">
        <v>520</v>
      </c>
      <c r="B44" s="73" t="s">
        <v>520</v>
      </c>
      <c r="C44" s="73" t="s">
        <v>520</v>
      </c>
    </row>
    <row r="45" spans="1:3" hidden="1">
      <c r="A45" s="112" t="s">
        <v>520</v>
      </c>
      <c r="B45" s="73" t="s">
        <v>520</v>
      </c>
      <c r="C45" s="73" t="s">
        <v>520</v>
      </c>
    </row>
    <row r="46" spans="1:3" hidden="1">
      <c r="A46" s="112" t="s">
        <v>520</v>
      </c>
      <c r="B46" s="73" t="s">
        <v>520</v>
      </c>
      <c r="C46" s="73" t="s">
        <v>520</v>
      </c>
    </row>
    <row r="47" spans="1:3" hidden="1">
      <c r="A47" s="112" t="s">
        <v>520</v>
      </c>
      <c r="B47" s="73" t="s">
        <v>520</v>
      </c>
      <c r="C47" s="73" t="s">
        <v>520</v>
      </c>
    </row>
    <row r="48" spans="1:3" hidden="1">
      <c r="A48" s="112" t="s">
        <v>520</v>
      </c>
      <c r="B48" s="73" t="s">
        <v>520</v>
      </c>
      <c r="C48" s="73" t="s">
        <v>520</v>
      </c>
    </row>
    <row r="49" spans="1:3" ht="15.75" hidden="1">
      <c r="A49" s="7"/>
    </row>
    <row r="50" spans="1:3" hidden="1">
      <c r="A50" s="358" t="s">
        <v>385</v>
      </c>
      <c r="B50" s="359"/>
      <c r="C50" s="359"/>
    </row>
    <row r="51" spans="1:3" hidden="1">
      <c r="A51" s="9"/>
    </row>
    <row r="52" spans="1:3" ht="45" hidden="1" customHeight="1">
      <c r="A52" s="47" t="s">
        <v>220</v>
      </c>
      <c r="B52" s="47" t="s">
        <v>221</v>
      </c>
      <c r="C52" s="47" t="s">
        <v>201</v>
      </c>
    </row>
    <row r="53" spans="1:3" hidden="1">
      <c r="A53" s="100" t="s">
        <v>520</v>
      </c>
      <c r="B53" s="100" t="s">
        <v>520</v>
      </c>
      <c r="C53" s="100" t="s">
        <v>520</v>
      </c>
    </row>
    <row r="54" spans="1:3" hidden="1">
      <c r="A54" s="100" t="s">
        <v>520</v>
      </c>
      <c r="B54" s="100" t="s">
        <v>520</v>
      </c>
      <c r="C54" s="100" t="s">
        <v>520</v>
      </c>
    </row>
    <row r="55" spans="1:3" hidden="1">
      <c r="A55" s="100" t="s">
        <v>520</v>
      </c>
      <c r="B55" s="100" t="s">
        <v>520</v>
      </c>
      <c r="C55" s="100" t="s">
        <v>520</v>
      </c>
    </row>
    <row r="56" spans="1:3" hidden="1">
      <c r="A56" s="100" t="s">
        <v>520</v>
      </c>
      <c r="B56" s="100" t="s">
        <v>520</v>
      </c>
      <c r="C56" s="100" t="s">
        <v>520</v>
      </c>
    </row>
    <row r="57" spans="1:3" hidden="1">
      <c r="A57" s="100" t="s">
        <v>520</v>
      </c>
      <c r="B57" s="100" t="s">
        <v>520</v>
      </c>
      <c r="C57" s="100" t="s">
        <v>520</v>
      </c>
    </row>
    <row r="58" spans="1:3" hidden="1">
      <c r="A58" s="327" t="s">
        <v>222</v>
      </c>
      <c r="B58" s="327"/>
      <c r="C58" s="86">
        <v>0</v>
      </c>
    </row>
    <row r="59" spans="1:3" ht="15.75" hidden="1">
      <c r="A59" s="5"/>
    </row>
    <row r="60" spans="1:3" hidden="1">
      <c r="A60" s="360" t="s">
        <v>224</v>
      </c>
      <c r="B60" s="317"/>
      <c r="C60" s="317"/>
    </row>
    <row r="61" spans="1:3" hidden="1"/>
    <row r="62" spans="1:3" hidden="1"/>
    <row r="63" spans="1:3" hidden="1"/>
    <row r="64" spans="1:3" hidden="1"/>
    <row r="65" hidden="1"/>
    <row r="66" hidden="1"/>
    <row r="67" hidden="1"/>
    <row r="68" hidden="1"/>
  </sheetData>
  <mergeCells count="15">
    <mergeCell ref="A50:C50"/>
    <mergeCell ref="A60:C60"/>
    <mergeCell ref="A58:B58"/>
    <mergeCell ref="A7:C7"/>
    <mergeCell ref="A32:C32"/>
    <mergeCell ref="A42:C42"/>
    <mergeCell ref="A40:B40"/>
    <mergeCell ref="A1:D1"/>
    <mergeCell ref="A3:D3"/>
    <mergeCell ref="A16:C16"/>
    <mergeCell ref="A23:C23"/>
    <mergeCell ref="A31:C31"/>
    <mergeCell ref="A28:B28"/>
    <mergeCell ref="A21:B21"/>
    <mergeCell ref="A14:C1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5"/>
  <sheetViews>
    <sheetView topLeftCell="A79" workbookViewId="0">
      <selection activeCell="C99" sqref="C99"/>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365" t="s">
        <v>225</v>
      </c>
      <c r="B1" s="359"/>
      <c r="C1" s="359"/>
      <c r="D1" s="359"/>
    </row>
    <row r="2" spans="1:4" ht="22.5" customHeight="1">
      <c r="A2" s="366" t="s">
        <v>226</v>
      </c>
      <c r="B2" s="359"/>
      <c r="C2" s="359"/>
      <c r="D2" s="359"/>
    </row>
    <row r="3" spans="1:4" ht="18" customHeight="1">
      <c r="A3" s="367" t="s">
        <v>199</v>
      </c>
      <c r="B3" s="354"/>
      <c r="C3" s="354"/>
      <c r="D3" s="354"/>
    </row>
    <row r="4" spans="1:4" ht="45" customHeight="1">
      <c r="A4" s="40" t="s">
        <v>227</v>
      </c>
      <c r="B4" s="40" t="s">
        <v>31</v>
      </c>
      <c r="C4" s="40" t="s">
        <v>228</v>
      </c>
      <c r="D4" s="40" t="s">
        <v>202</v>
      </c>
    </row>
    <row r="5" spans="1:4">
      <c r="A5" s="57" t="s">
        <v>438</v>
      </c>
      <c r="B5" s="47" t="s">
        <v>52</v>
      </c>
      <c r="C5" s="141">
        <f>C6</f>
        <v>14800</v>
      </c>
      <c r="D5" s="57"/>
    </row>
    <row r="6" spans="1:4">
      <c r="A6" s="57" t="s">
        <v>439</v>
      </c>
      <c r="B6" s="47" t="s">
        <v>34</v>
      </c>
      <c r="C6" s="141">
        <f>C7+C8</f>
        <v>14800</v>
      </c>
      <c r="D6" s="57"/>
    </row>
    <row r="7" spans="1:4">
      <c r="A7" s="57" t="s">
        <v>229</v>
      </c>
      <c r="B7" s="47" t="s">
        <v>37</v>
      </c>
      <c r="C7" s="141">
        <f>'1.1'!G14</f>
        <v>14800</v>
      </c>
      <c r="D7" s="57"/>
    </row>
    <row r="8" spans="1:4">
      <c r="A8" s="57" t="s">
        <v>230</v>
      </c>
      <c r="B8" s="47" t="s">
        <v>39</v>
      </c>
      <c r="C8" s="141">
        <f>'1.1'!G27</f>
        <v>0</v>
      </c>
      <c r="D8" s="181"/>
    </row>
    <row r="9" spans="1:4" ht="38.25">
      <c r="A9" s="57" t="s">
        <v>440</v>
      </c>
      <c r="B9" s="47" t="s">
        <v>35</v>
      </c>
      <c r="C9" s="33" t="str">
        <f>C10</f>
        <v>-</v>
      </c>
      <c r="D9" s="57"/>
    </row>
    <row r="10" spans="1:4">
      <c r="A10" s="57" t="s">
        <v>441</v>
      </c>
      <c r="B10" s="47" t="s">
        <v>231</v>
      </c>
      <c r="C10" s="33" t="s">
        <v>520</v>
      </c>
      <c r="D10" s="57"/>
    </row>
    <row r="11" spans="1:4">
      <c r="A11" s="57" t="s">
        <v>112</v>
      </c>
      <c r="B11" s="47" t="s">
        <v>37</v>
      </c>
      <c r="C11" s="33" t="s">
        <v>520</v>
      </c>
      <c r="D11" s="57"/>
    </row>
    <row r="12" spans="1:4">
      <c r="A12" s="57" t="s">
        <v>232</v>
      </c>
      <c r="B12" s="47" t="s">
        <v>39</v>
      </c>
      <c r="C12" s="112" t="s">
        <v>375</v>
      </c>
      <c r="D12" s="57"/>
    </row>
    <row r="13" spans="1:4">
      <c r="A13" s="57" t="s">
        <v>233</v>
      </c>
      <c r="B13" s="47" t="s">
        <v>234</v>
      </c>
      <c r="C13" s="112" t="s">
        <v>375</v>
      </c>
      <c r="D13" s="57"/>
    </row>
    <row r="14" spans="1:4" ht="40.5" customHeight="1">
      <c r="A14" s="57" t="s">
        <v>442</v>
      </c>
      <c r="B14" s="47" t="s">
        <v>41</v>
      </c>
      <c r="C14" s="141">
        <f>'1.2-5.3'!J7</f>
        <v>0</v>
      </c>
      <c r="D14" s="57"/>
    </row>
    <row r="15" spans="1:4">
      <c r="A15" s="57" t="s">
        <v>443</v>
      </c>
      <c r="B15" s="47"/>
      <c r="C15" s="141">
        <f>C14</f>
        <v>0</v>
      </c>
      <c r="D15" s="57"/>
    </row>
    <row r="16" spans="1:4">
      <c r="A16" s="57" t="s">
        <v>112</v>
      </c>
      <c r="B16" s="47" t="s">
        <v>37</v>
      </c>
      <c r="C16" s="141">
        <f>C15</f>
        <v>0</v>
      </c>
      <c r="D16" s="57"/>
    </row>
    <row r="17" spans="1:5">
      <c r="A17" s="57" t="s">
        <v>232</v>
      </c>
      <c r="B17" s="47" t="s">
        <v>39</v>
      </c>
      <c r="C17" s="112" t="s">
        <v>375</v>
      </c>
      <c r="D17" s="57"/>
    </row>
    <row r="18" spans="1:5">
      <c r="A18" s="57" t="s">
        <v>233</v>
      </c>
      <c r="B18" s="47" t="s">
        <v>41</v>
      </c>
      <c r="C18" s="112" t="s">
        <v>375</v>
      </c>
      <c r="D18" s="57"/>
    </row>
    <row r="19" spans="1:5">
      <c r="A19" s="181" t="s">
        <v>466</v>
      </c>
      <c r="B19" s="47" t="s">
        <v>43</v>
      </c>
      <c r="C19" s="141" t="s">
        <v>520</v>
      </c>
      <c r="D19" s="57"/>
      <c r="E19" s="63"/>
    </row>
    <row r="20" spans="1:5">
      <c r="A20" s="128" t="s">
        <v>235</v>
      </c>
      <c r="B20" s="47" t="s">
        <v>37</v>
      </c>
      <c r="C20" s="141" t="s">
        <v>520</v>
      </c>
      <c r="D20" s="57"/>
    </row>
    <row r="21" spans="1:5">
      <c r="A21" s="128" t="s">
        <v>236</v>
      </c>
      <c r="B21" s="47" t="s">
        <v>39</v>
      </c>
      <c r="C21" s="112" t="s">
        <v>375</v>
      </c>
      <c r="D21" s="57"/>
    </row>
    <row r="22" spans="1:5" ht="38.25">
      <c r="A22" s="57" t="s">
        <v>444</v>
      </c>
      <c r="B22" s="47" t="s">
        <v>237</v>
      </c>
      <c r="C22" s="112" t="s">
        <v>375</v>
      </c>
      <c r="D22" s="57"/>
    </row>
    <row r="23" spans="1:5">
      <c r="A23" s="57" t="s">
        <v>445</v>
      </c>
      <c r="B23" s="47" t="s">
        <v>231</v>
      </c>
      <c r="C23" s="112" t="s">
        <v>375</v>
      </c>
      <c r="D23" s="57"/>
    </row>
    <row r="24" spans="1:5">
      <c r="A24" s="57" t="s">
        <v>112</v>
      </c>
      <c r="B24" s="47" t="s">
        <v>37</v>
      </c>
      <c r="C24" s="112" t="s">
        <v>375</v>
      </c>
      <c r="D24" s="57"/>
    </row>
    <row r="25" spans="1:5">
      <c r="A25" s="57" t="s">
        <v>232</v>
      </c>
      <c r="B25" s="47" t="s">
        <v>39</v>
      </c>
      <c r="C25" s="112" t="s">
        <v>375</v>
      </c>
      <c r="D25" s="57"/>
    </row>
    <row r="26" spans="1:5">
      <c r="A26" s="57" t="s">
        <v>233</v>
      </c>
      <c r="B26" s="47"/>
      <c r="C26" s="112" t="s">
        <v>375</v>
      </c>
      <c r="D26" s="57"/>
    </row>
    <row r="27" spans="1:5" ht="25.5">
      <c r="A27" s="181" t="s">
        <v>446</v>
      </c>
      <c r="B27" s="47" t="s">
        <v>238</v>
      </c>
      <c r="C27" s="141" t="s">
        <v>520</v>
      </c>
      <c r="D27" s="57"/>
    </row>
    <row r="28" spans="1:5">
      <c r="A28" s="57" t="s">
        <v>441</v>
      </c>
      <c r="B28" s="47" t="s">
        <v>238</v>
      </c>
      <c r="C28" s="141" t="s">
        <v>520</v>
      </c>
      <c r="D28" s="57"/>
    </row>
    <row r="29" spans="1:5">
      <c r="A29" s="57" t="s">
        <v>112</v>
      </c>
      <c r="B29" s="47" t="s">
        <v>37</v>
      </c>
      <c r="C29" s="141" t="s">
        <v>520</v>
      </c>
      <c r="D29" s="57"/>
    </row>
    <row r="30" spans="1:5">
      <c r="A30" s="57" t="s">
        <v>232</v>
      </c>
      <c r="B30" s="47" t="s">
        <v>39</v>
      </c>
      <c r="C30" s="112" t="s">
        <v>375</v>
      </c>
      <c r="D30" s="57"/>
    </row>
    <row r="31" spans="1:5">
      <c r="A31" s="57" t="s">
        <v>233</v>
      </c>
      <c r="B31" s="47" t="s">
        <v>238</v>
      </c>
      <c r="C31" s="112" t="s">
        <v>375</v>
      </c>
      <c r="D31" s="57"/>
    </row>
    <row r="32" spans="1:5">
      <c r="A32" s="57" t="s">
        <v>447</v>
      </c>
      <c r="B32" s="47" t="s">
        <v>45</v>
      </c>
      <c r="C32" s="112" t="s">
        <v>375</v>
      </c>
      <c r="D32" s="57"/>
    </row>
    <row r="33" spans="1:4">
      <c r="A33" s="57" t="s">
        <v>235</v>
      </c>
      <c r="B33" s="47" t="s">
        <v>37</v>
      </c>
      <c r="C33" s="112" t="s">
        <v>375</v>
      </c>
      <c r="D33" s="57"/>
    </row>
    <row r="34" spans="1:4">
      <c r="A34" s="57" t="s">
        <v>230</v>
      </c>
      <c r="B34" s="47" t="s">
        <v>39</v>
      </c>
      <c r="C34" s="112" t="s">
        <v>375</v>
      </c>
      <c r="D34" s="57"/>
    </row>
    <row r="35" spans="1:4" ht="25.5">
      <c r="A35" s="57" t="s">
        <v>448</v>
      </c>
      <c r="B35" s="47" t="s">
        <v>46</v>
      </c>
      <c r="C35" s="112" t="s">
        <v>375</v>
      </c>
      <c r="D35" s="57"/>
    </row>
    <row r="36" spans="1:4">
      <c r="A36" s="57" t="s">
        <v>449</v>
      </c>
      <c r="B36" s="47" t="s">
        <v>231</v>
      </c>
      <c r="C36" s="112" t="s">
        <v>375</v>
      </c>
      <c r="D36" s="57"/>
    </row>
    <row r="37" spans="1:4">
      <c r="A37" s="57" t="s">
        <v>112</v>
      </c>
      <c r="B37" s="47" t="s">
        <v>37</v>
      </c>
      <c r="C37" s="112" t="s">
        <v>375</v>
      </c>
      <c r="D37" s="57"/>
    </row>
    <row r="38" spans="1:4">
      <c r="A38" s="57" t="s">
        <v>232</v>
      </c>
      <c r="B38" s="47" t="s">
        <v>39</v>
      </c>
      <c r="C38" s="112" t="s">
        <v>375</v>
      </c>
      <c r="D38" s="57"/>
    </row>
    <row r="39" spans="1:4">
      <c r="A39" s="57" t="s">
        <v>239</v>
      </c>
      <c r="B39" s="47" t="s">
        <v>46</v>
      </c>
      <c r="C39" s="112" t="s">
        <v>375</v>
      </c>
      <c r="D39" s="57"/>
    </row>
    <row r="40" spans="1:4" ht="25.5">
      <c r="A40" s="57" t="s">
        <v>450</v>
      </c>
      <c r="B40" s="47" t="s">
        <v>51</v>
      </c>
      <c r="C40" s="112" t="s">
        <v>375</v>
      </c>
      <c r="D40" s="57"/>
    </row>
    <row r="41" spans="1:4">
      <c r="A41" s="57" t="s">
        <v>449</v>
      </c>
      <c r="B41" s="47" t="s">
        <v>231</v>
      </c>
      <c r="C41" s="112" t="s">
        <v>375</v>
      </c>
      <c r="D41" s="57"/>
    </row>
    <row r="42" spans="1:4">
      <c r="A42" s="57" t="s">
        <v>112</v>
      </c>
      <c r="B42" s="47" t="s">
        <v>37</v>
      </c>
      <c r="C42" s="112" t="s">
        <v>375</v>
      </c>
      <c r="D42" s="57"/>
    </row>
    <row r="43" spans="1:4">
      <c r="A43" s="57" t="s">
        <v>232</v>
      </c>
      <c r="B43" s="47" t="s">
        <v>39</v>
      </c>
      <c r="C43" s="112" t="s">
        <v>375</v>
      </c>
      <c r="D43" s="57"/>
    </row>
    <row r="44" spans="1:4">
      <c r="A44" s="57" t="s">
        <v>240</v>
      </c>
      <c r="B44" s="47" t="s">
        <v>51</v>
      </c>
      <c r="C44" s="112" t="s">
        <v>375</v>
      </c>
      <c r="D44" s="57"/>
    </row>
    <row r="45" spans="1:4" ht="25.5">
      <c r="A45" s="57" t="s">
        <v>451</v>
      </c>
      <c r="B45" s="47" t="s">
        <v>241</v>
      </c>
      <c r="C45" s="112" t="s">
        <v>375</v>
      </c>
      <c r="D45" s="57"/>
    </row>
    <row r="46" spans="1:4">
      <c r="A46" s="57" t="s">
        <v>452</v>
      </c>
      <c r="B46" s="47" t="s">
        <v>79</v>
      </c>
      <c r="C46" s="112" t="s">
        <v>375</v>
      </c>
      <c r="D46" s="57"/>
    </row>
    <row r="47" spans="1:4">
      <c r="A47" s="57" t="s">
        <v>235</v>
      </c>
      <c r="B47" s="47" t="s">
        <v>37</v>
      </c>
      <c r="C47" s="112" t="s">
        <v>375</v>
      </c>
      <c r="D47" s="57"/>
    </row>
    <row r="48" spans="1:4">
      <c r="A48" s="57" t="s">
        <v>236</v>
      </c>
      <c r="B48" s="47" t="s">
        <v>39</v>
      </c>
      <c r="C48" s="112" t="s">
        <v>375</v>
      </c>
      <c r="D48" s="57"/>
    </row>
    <row r="49" spans="1:4" ht="25.5">
      <c r="A49" s="57" t="s">
        <v>453</v>
      </c>
      <c r="B49" s="47" t="s">
        <v>242</v>
      </c>
      <c r="C49" s="112" t="s">
        <v>375</v>
      </c>
      <c r="D49" s="57"/>
    </row>
    <row r="50" spans="1:4" ht="25.5">
      <c r="A50" s="57" t="s">
        <v>454</v>
      </c>
      <c r="B50" s="47" t="s">
        <v>231</v>
      </c>
      <c r="C50" s="112" t="s">
        <v>375</v>
      </c>
      <c r="D50" s="57"/>
    </row>
    <row r="51" spans="1:4">
      <c r="A51" s="57" t="s">
        <v>243</v>
      </c>
      <c r="B51" s="47" t="s">
        <v>37</v>
      </c>
      <c r="C51" s="112" t="s">
        <v>375</v>
      </c>
      <c r="D51" s="57"/>
    </row>
    <row r="52" spans="1:4">
      <c r="A52" s="57" t="s">
        <v>244</v>
      </c>
      <c r="B52" s="47" t="s">
        <v>39</v>
      </c>
      <c r="C52" s="112" t="s">
        <v>375</v>
      </c>
      <c r="D52" s="57"/>
    </row>
    <row r="53" spans="1:4">
      <c r="A53" s="57" t="s">
        <v>245</v>
      </c>
      <c r="B53" s="47" t="s">
        <v>242</v>
      </c>
      <c r="C53" s="112" t="s">
        <v>375</v>
      </c>
      <c r="D53" s="57"/>
    </row>
    <row r="54" spans="1:4" ht="25.5">
      <c r="A54" s="57" t="s">
        <v>455</v>
      </c>
      <c r="B54" s="47" t="s">
        <v>246</v>
      </c>
      <c r="C54" s="112" t="s">
        <v>375</v>
      </c>
      <c r="D54" s="57"/>
    </row>
    <row r="55" spans="1:4" ht="25.5">
      <c r="A55" s="57" t="s">
        <v>456</v>
      </c>
      <c r="B55" s="47" t="s">
        <v>231</v>
      </c>
      <c r="C55" s="112" t="s">
        <v>375</v>
      </c>
      <c r="D55" s="57"/>
    </row>
    <row r="56" spans="1:4">
      <c r="A56" s="57" t="s">
        <v>112</v>
      </c>
      <c r="B56" s="47" t="s">
        <v>37</v>
      </c>
      <c r="C56" s="112" t="s">
        <v>375</v>
      </c>
      <c r="D56" s="57"/>
    </row>
    <row r="57" spans="1:4">
      <c r="A57" s="57" t="s">
        <v>244</v>
      </c>
      <c r="B57" s="47" t="s">
        <v>39</v>
      </c>
      <c r="C57" s="112" t="s">
        <v>375</v>
      </c>
      <c r="D57" s="57"/>
    </row>
    <row r="58" spans="1:4">
      <c r="A58" s="57" t="s">
        <v>247</v>
      </c>
      <c r="B58" s="47" t="s">
        <v>246</v>
      </c>
      <c r="C58" s="112" t="s">
        <v>375</v>
      </c>
      <c r="D58" s="57"/>
    </row>
    <row r="59" spans="1:4">
      <c r="A59" s="57" t="s">
        <v>457</v>
      </c>
      <c r="B59" s="47" t="s">
        <v>83</v>
      </c>
      <c r="C59" s="112" t="s">
        <v>375</v>
      </c>
      <c r="D59" s="57"/>
    </row>
    <row r="60" spans="1:4" ht="16.5" customHeight="1">
      <c r="A60" s="57" t="s">
        <v>235</v>
      </c>
      <c r="B60" s="47" t="s">
        <v>37</v>
      </c>
      <c r="C60" s="112" t="s">
        <v>375</v>
      </c>
      <c r="D60" s="57"/>
    </row>
    <row r="61" spans="1:4" ht="15.75" customHeight="1">
      <c r="A61" s="57" t="s">
        <v>236</v>
      </c>
      <c r="B61" s="47" t="s">
        <v>39</v>
      </c>
      <c r="C61" s="112" t="s">
        <v>375</v>
      </c>
      <c r="D61" s="57"/>
    </row>
    <row r="62" spans="1:4" ht="25.5">
      <c r="A62" s="57" t="s">
        <v>458</v>
      </c>
      <c r="B62" s="47" t="s">
        <v>248</v>
      </c>
      <c r="C62" s="112" t="s">
        <v>375</v>
      </c>
      <c r="D62" s="57"/>
    </row>
    <row r="63" spans="1:4">
      <c r="A63" s="57" t="s">
        <v>249</v>
      </c>
      <c r="B63" s="47" t="s">
        <v>231</v>
      </c>
      <c r="C63" s="112" t="s">
        <v>375</v>
      </c>
      <c r="D63" s="57"/>
    </row>
    <row r="64" spans="1:4">
      <c r="A64" s="57" t="s">
        <v>112</v>
      </c>
      <c r="B64" s="47" t="s">
        <v>37</v>
      </c>
      <c r="C64" s="112" t="s">
        <v>375</v>
      </c>
      <c r="D64" s="57"/>
    </row>
    <row r="65" spans="1:4">
      <c r="A65" s="57" t="s">
        <v>232</v>
      </c>
      <c r="B65" s="47" t="s">
        <v>39</v>
      </c>
      <c r="C65" s="112" t="s">
        <v>375</v>
      </c>
      <c r="D65" s="57"/>
    </row>
    <row r="66" spans="1:4">
      <c r="A66" s="57" t="s">
        <v>250</v>
      </c>
      <c r="B66" s="47" t="s">
        <v>248</v>
      </c>
      <c r="C66" s="112" t="s">
        <v>375</v>
      </c>
      <c r="D66" s="57"/>
    </row>
    <row r="67" spans="1:4" ht="25.5">
      <c r="A67" s="57" t="s">
        <v>459</v>
      </c>
      <c r="B67" s="47" t="s">
        <v>251</v>
      </c>
      <c r="C67" s="112" t="s">
        <v>375</v>
      </c>
      <c r="D67" s="57"/>
    </row>
    <row r="68" spans="1:4">
      <c r="A68" s="57" t="s">
        <v>460</v>
      </c>
      <c r="B68" s="47" t="s">
        <v>231</v>
      </c>
      <c r="C68" s="112" t="s">
        <v>375</v>
      </c>
      <c r="D68" s="57"/>
    </row>
    <row r="69" spans="1:4">
      <c r="A69" s="57" t="s">
        <v>112</v>
      </c>
      <c r="B69" s="47" t="s">
        <v>37</v>
      </c>
      <c r="C69" s="112" t="s">
        <v>375</v>
      </c>
      <c r="D69" s="57"/>
    </row>
    <row r="70" spans="1:4">
      <c r="A70" s="57" t="s">
        <v>232</v>
      </c>
      <c r="B70" s="47" t="s">
        <v>39</v>
      </c>
      <c r="C70" s="112" t="s">
        <v>375</v>
      </c>
      <c r="D70" s="57"/>
    </row>
    <row r="71" spans="1:4">
      <c r="A71" s="57" t="s">
        <v>250</v>
      </c>
      <c r="B71" s="47" t="s">
        <v>251</v>
      </c>
      <c r="C71" s="112" t="s">
        <v>375</v>
      </c>
      <c r="D71" s="57"/>
    </row>
    <row r="72" spans="1:4">
      <c r="A72" s="57" t="s">
        <v>252</v>
      </c>
      <c r="B72" s="47" t="s">
        <v>253</v>
      </c>
      <c r="C72" s="112" t="s">
        <v>375</v>
      </c>
      <c r="D72" s="57"/>
    </row>
    <row r="73" spans="1:4">
      <c r="A73" s="57" t="s">
        <v>235</v>
      </c>
      <c r="B73" s="47" t="s">
        <v>37</v>
      </c>
      <c r="C73" s="112" t="s">
        <v>375</v>
      </c>
      <c r="D73" s="57"/>
    </row>
    <row r="74" spans="1:4">
      <c r="A74" s="57" t="s">
        <v>236</v>
      </c>
      <c r="B74" s="47" t="s">
        <v>39</v>
      </c>
      <c r="C74" s="112" t="s">
        <v>375</v>
      </c>
      <c r="D74" s="57"/>
    </row>
    <row r="75" spans="1:4" ht="25.5">
      <c r="A75" s="57" t="s">
        <v>461</v>
      </c>
      <c r="B75" s="47" t="s">
        <v>254</v>
      </c>
      <c r="C75" s="112" t="s">
        <v>375</v>
      </c>
      <c r="D75" s="57"/>
    </row>
    <row r="76" spans="1:4" ht="25.5">
      <c r="A76" s="57" t="s">
        <v>462</v>
      </c>
      <c r="B76" s="47" t="s">
        <v>231</v>
      </c>
      <c r="C76" s="112" t="s">
        <v>375</v>
      </c>
      <c r="D76" s="57"/>
    </row>
    <row r="77" spans="1:4">
      <c r="A77" s="57" t="s">
        <v>112</v>
      </c>
      <c r="B77" s="47" t="s">
        <v>37</v>
      </c>
      <c r="C77" s="112" t="s">
        <v>375</v>
      </c>
      <c r="D77" s="57"/>
    </row>
    <row r="78" spans="1:4">
      <c r="A78" s="57" t="s">
        <v>232</v>
      </c>
      <c r="B78" s="47" t="s">
        <v>39</v>
      </c>
      <c r="C78" s="112" t="s">
        <v>375</v>
      </c>
      <c r="D78" s="57"/>
    </row>
    <row r="79" spans="1:4">
      <c r="A79" s="57" t="s">
        <v>255</v>
      </c>
      <c r="B79" s="47" t="s">
        <v>254</v>
      </c>
      <c r="C79" s="112" t="s">
        <v>375</v>
      </c>
      <c r="D79" s="57"/>
    </row>
    <row r="80" spans="1:4" ht="25.5">
      <c r="A80" s="57" t="s">
        <v>463</v>
      </c>
      <c r="B80" s="47" t="s">
        <v>256</v>
      </c>
      <c r="C80" s="112" t="s">
        <v>375</v>
      </c>
      <c r="D80" s="57"/>
    </row>
    <row r="81" spans="1:4" ht="25.5">
      <c r="A81" s="57" t="s">
        <v>462</v>
      </c>
      <c r="B81" s="47" t="s">
        <v>231</v>
      </c>
      <c r="C81" s="112" t="s">
        <v>375</v>
      </c>
      <c r="D81" s="57"/>
    </row>
    <row r="82" spans="1:4">
      <c r="A82" s="57" t="s">
        <v>112</v>
      </c>
      <c r="B82" s="47" t="s">
        <v>37</v>
      </c>
      <c r="C82" s="112" t="s">
        <v>375</v>
      </c>
      <c r="D82" s="57"/>
    </row>
    <row r="83" spans="1:4">
      <c r="A83" s="57" t="s">
        <v>232</v>
      </c>
      <c r="B83" s="47" t="s">
        <v>39</v>
      </c>
      <c r="C83" s="112" t="s">
        <v>375</v>
      </c>
      <c r="D83" s="57"/>
    </row>
    <row r="84" spans="1:4">
      <c r="A84" s="57" t="s">
        <v>255</v>
      </c>
      <c r="B84" s="47" t="s">
        <v>256</v>
      </c>
      <c r="C84" s="112" t="s">
        <v>375</v>
      </c>
      <c r="D84" s="57"/>
    </row>
    <row r="85" spans="1:4">
      <c r="A85" s="57" t="s">
        <v>464</v>
      </c>
      <c r="B85" s="47" t="s">
        <v>257</v>
      </c>
      <c r="C85" s="112" t="s">
        <v>375</v>
      </c>
      <c r="D85" s="57"/>
    </row>
    <row r="86" spans="1:4">
      <c r="A86" s="57" t="s">
        <v>235</v>
      </c>
      <c r="B86" s="47" t="s">
        <v>37</v>
      </c>
      <c r="C86" s="112" t="s">
        <v>375</v>
      </c>
      <c r="D86" s="57"/>
    </row>
    <row r="87" spans="1:4">
      <c r="A87" s="57" t="s">
        <v>236</v>
      </c>
      <c r="B87" s="47" t="s">
        <v>39</v>
      </c>
      <c r="C87" s="112" t="s">
        <v>375</v>
      </c>
      <c r="D87" s="57"/>
    </row>
    <row r="88" spans="1:4" ht="25.5">
      <c r="A88" s="57" t="s">
        <v>465</v>
      </c>
      <c r="B88" s="47" t="s">
        <v>258</v>
      </c>
      <c r="C88" s="112" t="s">
        <v>375</v>
      </c>
      <c r="D88" s="57"/>
    </row>
    <row r="89" spans="1:4">
      <c r="A89" s="57" t="s">
        <v>436</v>
      </c>
      <c r="B89" s="47" t="s">
        <v>231</v>
      </c>
      <c r="C89" s="112" t="s">
        <v>375</v>
      </c>
      <c r="D89" s="57"/>
    </row>
    <row r="90" spans="1:4">
      <c r="A90" s="57" t="s">
        <v>112</v>
      </c>
      <c r="B90" s="47" t="s">
        <v>37</v>
      </c>
      <c r="C90" s="112" t="s">
        <v>375</v>
      </c>
      <c r="D90" s="57"/>
    </row>
    <row r="91" spans="1:4">
      <c r="A91" s="57" t="s">
        <v>232</v>
      </c>
      <c r="B91" s="47" t="s">
        <v>39</v>
      </c>
      <c r="C91" s="112" t="s">
        <v>375</v>
      </c>
      <c r="D91" s="57"/>
    </row>
    <row r="92" spans="1:4">
      <c r="A92" s="57" t="s">
        <v>259</v>
      </c>
      <c r="B92" s="47" t="s">
        <v>258</v>
      </c>
      <c r="C92" s="112" t="s">
        <v>375</v>
      </c>
      <c r="D92" s="57"/>
    </row>
    <row r="93" spans="1:4" ht="25.5">
      <c r="A93" s="57" t="s">
        <v>437</v>
      </c>
      <c r="B93" s="47" t="s">
        <v>260</v>
      </c>
      <c r="C93" s="112" t="s">
        <v>375</v>
      </c>
      <c r="D93" s="57"/>
    </row>
    <row r="94" spans="1:4">
      <c r="A94" s="57" t="s">
        <v>436</v>
      </c>
      <c r="B94" s="47" t="s">
        <v>231</v>
      </c>
      <c r="C94" s="112" t="s">
        <v>375</v>
      </c>
      <c r="D94" s="57"/>
    </row>
    <row r="95" spans="1:4">
      <c r="A95" s="57" t="s">
        <v>112</v>
      </c>
      <c r="B95" s="47" t="s">
        <v>37</v>
      </c>
      <c r="C95" s="112" t="s">
        <v>375</v>
      </c>
      <c r="D95" s="57"/>
    </row>
    <row r="96" spans="1:4">
      <c r="A96" s="57" t="s">
        <v>232</v>
      </c>
      <c r="B96" s="47" t="s">
        <v>39</v>
      </c>
      <c r="C96" s="112" t="s">
        <v>375</v>
      </c>
      <c r="D96" s="57"/>
    </row>
    <row r="97" spans="1:4">
      <c r="A97" s="57" t="s">
        <v>259</v>
      </c>
      <c r="B97" s="47" t="s">
        <v>260</v>
      </c>
      <c r="C97" s="112" t="s">
        <v>375</v>
      </c>
      <c r="D97" s="57"/>
    </row>
    <row r="98" spans="1:4" ht="17.25" customHeight="1">
      <c r="A98" s="57" t="s">
        <v>261</v>
      </c>
      <c r="B98" s="47" t="s">
        <v>435</v>
      </c>
      <c r="C98" s="33">
        <f>'Спонсорські внески 6.1'!G7</f>
        <v>575.09999999999991</v>
      </c>
      <c r="D98" s="57"/>
    </row>
    <row r="99" spans="1:4" ht="25.5">
      <c r="A99" s="57" t="s">
        <v>434</v>
      </c>
      <c r="B99" s="47" t="s">
        <v>262</v>
      </c>
      <c r="C99" s="112" t="s">
        <v>375</v>
      </c>
      <c r="D99" s="57"/>
    </row>
    <row r="100" spans="1:4">
      <c r="A100" s="57" t="s">
        <v>76</v>
      </c>
      <c r="B100" s="47" t="s">
        <v>39</v>
      </c>
      <c r="C100" s="112" t="s">
        <v>375</v>
      </c>
      <c r="D100" s="57"/>
    </row>
    <row r="101" spans="1:4" ht="25.5">
      <c r="A101" s="57" t="s">
        <v>433</v>
      </c>
      <c r="B101" s="47" t="s">
        <v>263</v>
      </c>
      <c r="C101" s="112" t="s">
        <v>375</v>
      </c>
      <c r="D101" s="57"/>
    </row>
    <row r="102" spans="1:4">
      <c r="A102" s="57" t="s">
        <v>81</v>
      </c>
      <c r="B102" s="47" t="s">
        <v>37</v>
      </c>
      <c r="C102" s="112" t="s">
        <v>375</v>
      </c>
      <c r="D102" s="57"/>
    </row>
    <row r="103" spans="1:4">
      <c r="A103" s="57" t="s">
        <v>76</v>
      </c>
      <c r="B103" s="47" t="s">
        <v>39</v>
      </c>
      <c r="C103" s="112" t="s">
        <v>375</v>
      </c>
      <c r="D103" s="57"/>
    </row>
    <row r="104" spans="1:4">
      <c r="A104" s="23"/>
      <c r="B104" s="23"/>
      <c r="C104" s="23"/>
      <c r="D104" s="23"/>
    </row>
    <row r="105" spans="1:4">
      <c r="A105" s="23"/>
      <c r="B105" s="23"/>
      <c r="C105" s="23"/>
      <c r="D105" s="23"/>
    </row>
    <row r="106" spans="1:4">
      <c r="A106" s="23"/>
      <c r="B106" s="23"/>
      <c r="C106" s="23"/>
      <c r="D106" s="23"/>
    </row>
    <row r="107" spans="1:4">
      <c r="A107" s="23"/>
      <c r="B107" s="23"/>
      <c r="C107" s="23"/>
      <c r="D107" s="23"/>
    </row>
    <row r="108" spans="1:4">
      <c r="A108" s="23"/>
      <c r="B108" s="23"/>
      <c r="C108" s="23"/>
      <c r="D108" s="23"/>
    </row>
    <row r="109" spans="1:4">
      <c r="A109" s="23"/>
      <c r="B109" s="23"/>
      <c r="C109" s="23"/>
      <c r="D109" s="23"/>
    </row>
    <row r="110" spans="1:4">
      <c r="A110" s="23"/>
      <c r="B110" s="23"/>
      <c r="C110" s="23"/>
      <c r="D110" s="23"/>
    </row>
    <row r="111" spans="1:4">
      <c r="A111" s="23"/>
      <c r="B111" s="23"/>
      <c r="C111" s="23"/>
      <c r="D111" s="23"/>
    </row>
    <row r="112" spans="1:4">
      <c r="A112" s="23"/>
      <c r="B112" s="23"/>
      <c r="C112" s="23"/>
      <c r="D112" s="23"/>
    </row>
    <row r="113" spans="1:4">
      <c r="A113" s="23"/>
      <c r="B113" s="23"/>
      <c r="C113" s="23"/>
      <c r="D113" s="23"/>
    </row>
    <row r="114" spans="1:4">
      <c r="A114" s="23"/>
      <c r="B114" s="23"/>
      <c r="C114" s="23"/>
      <c r="D114" s="23"/>
    </row>
    <row r="115" spans="1:4">
      <c r="A115" s="23"/>
      <c r="B115" s="23"/>
      <c r="C115" s="23"/>
      <c r="D115" s="23"/>
    </row>
    <row r="116" spans="1:4">
      <c r="A116" s="23"/>
      <c r="B116" s="23"/>
      <c r="C116" s="23"/>
      <c r="D116" s="23"/>
    </row>
    <row r="117" spans="1:4">
      <c r="A117" s="23"/>
      <c r="B117" s="23"/>
      <c r="C117" s="23"/>
      <c r="D117" s="23"/>
    </row>
    <row r="118" spans="1:4">
      <c r="A118" s="23"/>
      <c r="B118" s="23"/>
      <c r="C118" s="23"/>
      <c r="D118" s="23"/>
    </row>
    <row r="119" spans="1:4">
      <c r="A119" s="23"/>
      <c r="B119" s="23"/>
      <c r="C119" s="23"/>
      <c r="D119" s="23"/>
    </row>
    <row r="120" spans="1:4">
      <c r="A120" s="23"/>
      <c r="B120" s="23"/>
      <c r="C120" s="23"/>
      <c r="D120" s="23"/>
    </row>
    <row r="121" spans="1:4">
      <c r="A121" s="23"/>
      <c r="B121" s="23"/>
      <c r="C121" s="23"/>
      <c r="D121" s="23"/>
    </row>
    <row r="122" spans="1:4">
      <c r="A122" s="23"/>
      <c r="B122" s="23"/>
      <c r="C122" s="23"/>
      <c r="D122" s="23"/>
    </row>
    <row r="123" spans="1:4">
      <c r="A123" s="23"/>
      <c r="B123" s="23"/>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sheetData>
  <mergeCells count="3">
    <mergeCell ref="A1:D1"/>
    <mergeCell ref="A2:D2"/>
    <mergeCell ref="A3:D3"/>
  </mergeCell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445"/>
  <sheetViews>
    <sheetView topLeftCell="A4" zoomScaleNormal="100" workbookViewId="0">
      <selection activeCell="K9" sqref="K9"/>
    </sheetView>
  </sheetViews>
  <sheetFormatPr defaultRowHeight="11.25"/>
  <cols>
    <col min="1" max="1" width="9.28515625" style="203" customWidth="1"/>
    <col min="2" max="2" width="8.42578125" style="203" customWidth="1"/>
    <col min="3" max="3" width="10.5703125" style="203" customWidth="1"/>
    <col min="4" max="4" width="26.7109375" style="203" customWidth="1"/>
    <col min="5" max="5" width="9.42578125" style="203" customWidth="1"/>
    <col min="6" max="6" width="22.85546875" style="203" customWidth="1"/>
    <col min="7" max="7" width="9.28515625" style="203" customWidth="1"/>
    <col min="8" max="8" width="9.5703125" style="208" customWidth="1"/>
    <col min="9" max="9" width="15.5703125" style="208" customWidth="1"/>
    <col min="10" max="10" width="13.5703125" style="208" customWidth="1"/>
    <col min="11" max="11" width="12.5703125" style="208" customWidth="1"/>
    <col min="12" max="12" width="14.140625" style="208" customWidth="1"/>
    <col min="13" max="13" width="15.7109375" style="208" customWidth="1"/>
    <col min="14" max="14" width="11.42578125" style="208" customWidth="1"/>
    <col min="15" max="16384" width="9.140625" style="208"/>
  </cols>
  <sheetData>
    <row r="1" spans="1:15" ht="17.25" customHeight="1">
      <c r="A1" s="368" t="s">
        <v>371</v>
      </c>
      <c r="B1" s="369"/>
      <c r="C1" s="369"/>
      <c r="D1" s="369"/>
      <c r="E1" s="369"/>
      <c r="F1" s="369"/>
      <c r="G1" s="369"/>
      <c r="I1" s="207"/>
    </row>
    <row r="2" spans="1:15">
      <c r="A2" s="368" t="s">
        <v>264</v>
      </c>
      <c r="B2" s="369"/>
      <c r="C2" s="369"/>
      <c r="D2" s="369"/>
      <c r="E2" s="369"/>
      <c r="F2" s="369"/>
      <c r="G2" s="369"/>
      <c r="I2" s="207"/>
    </row>
    <row r="3" spans="1:15" ht="1.5" customHeight="1">
      <c r="A3" s="202"/>
      <c r="I3" s="207"/>
    </row>
    <row r="4" spans="1:15" ht="33.75" customHeight="1">
      <c r="A4" s="202" t="s">
        <v>313</v>
      </c>
      <c r="I4" s="207"/>
      <c r="J4" s="207"/>
      <c r="K4" s="207"/>
      <c r="L4" s="207"/>
      <c r="M4" s="207"/>
      <c r="N4" s="207"/>
      <c r="O4" s="207"/>
    </row>
    <row r="5" spans="1:15" ht="52.5">
      <c r="A5" s="150" t="s">
        <v>323</v>
      </c>
      <c r="B5" s="150" t="s">
        <v>210</v>
      </c>
      <c r="C5" s="150" t="s">
        <v>324</v>
      </c>
      <c r="D5" s="157" t="s">
        <v>265</v>
      </c>
      <c r="E5" s="157" t="s">
        <v>266</v>
      </c>
      <c r="F5" s="157" t="s">
        <v>325</v>
      </c>
      <c r="G5" s="157" t="s">
        <v>326</v>
      </c>
      <c r="I5" s="217"/>
      <c r="J5" s="218"/>
      <c r="K5" s="218"/>
      <c r="L5" s="218"/>
      <c r="M5" s="219"/>
      <c r="N5" s="218"/>
      <c r="O5" s="207"/>
    </row>
    <row r="6" spans="1:15" ht="43.5" customHeight="1">
      <c r="A6" s="158">
        <v>43711</v>
      </c>
      <c r="B6" s="151" t="s">
        <v>515</v>
      </c>
      <c r="C6" s="241" t="s">
        <v>550</v>
      </c>
      <c r="D6" s="151" t="s">
        <v>549</v>
      </c>
      <c r="E6" s="160"/>
      <c r="F6" s="151" t="s">
        <v>601</v>
      </c>
      <c r="G6" s="194">
        <v>5000</v>
      </c>
      <c r="I6" s="217"/>
      <c r="J6" s="218"/>
      <c r="K6" s="218"/>
      <c r="L6" s="218"/>
      <c r="M6" s="219"/>
      <c r="N6" s="218"/>
      <c r="O6" s="207"/>
    </row>
    <row r="7" spans="1:15" ht="51" customHeight="1">
      <c r="A7" s="195">
        <v>43711</v>
      </c>
      <c r="B7" s="234" t="s">
        <v>515</v>
      </c>
      <c r="C7" s="241" t="s">
        <v>548</v>
      </c>
      <c r="D7" s="151" t="s">
        <v>547</v>
      </c>
      <c r="E7" s="160"/>
      <c r="F7" s="151" t="s">
        <v>601</v>
      </c>
      <c r="G7" s="196">
        <v>3300</v>
      </c>
      <c r="I7" s="220"/>
    </row>
    <row r="8" spans="1:15" ht="51" customHeight="1">
      <c r="A8" s="195">
        <v>43711</v>
      </c>
      <c r="B8" s="234" t="s">
        <v>515</v>
      </c>
      <c r="C8" s="242" t="s">
        <v>552</v>
      </c>
      <c r="D8" s="151" t="s">
        <v>551</v>
      </c>
      <c r="E8" s="160"/>
      <c r="F8" s="151" t="s">
        <v>601</v>
      </c>
      <c r="G8" s="196">
        <v>5000</v>
      </c>
      <c r="I8" s="220"/>
    </row>
    <row r="9" spans="1:15" ht="51" customHeight="1">
      <c r="A9" s="195">
        <v>43712</v>
      </c>
      <c r="B9" s="234" t="s">
        <v>515</v>
      </c>
      <c r="C9" s="243" t="s">
        <v>553</v>
      </c>
      <c r="D9" s="151" t="s">
        <v>547</v>
      </c>
      <c r="E9" s="160"/>
      <c r="F9" s="151" t="s">
        <v>601</v>
      </c>
      <c r="G9" s="196">
        <v>300</v>
      </c>
      <c r="I9" s="220"/>
    </row>
    <row r="10" spans="1:15" ht="56.25">
      <c r="A10" s="195">
        <v>43717</v>
      </c>
      <c r="B10" s="151" t="s">
        <v>515</v>
      </c>
      <c r="C10" s="243" t="s">
        <v>554</v>
      </c>
      <c r="D10" s="53" t="s">
        <v>505</v>
      </c>
      <c r="E10" s="145"/>
      <c r="F10" s="53" t="s">
        <v>602</v>
      </c>
      <c r="G10" s="197">
        <v>1200</v>
      </c>
      <c r="I10" s="220"/>
    </row>
    <row r="11" spans="1:15" ht="56.25" hidden="1">
      <c r="A11" s="195"/>
      <c r="B11" s="151" t="s">
        <v>515</v>
      </c>
      <c r="C11" s="206"/>
      <c r="D11" s="151"/>
      <c r="E11" s="160"/>
      <c r="F11" s="151"/>
      <c r="G11" s="196"/>
      <c r="I11" s="220"/>
    </row>
    <row r="12" spans="1:15" ht="56.25" hidden="1">
      <c r="A12" s="195"/>
      <c r="B12" s="151" t="s">
        <v>515</v>
      </c>
      <c r="C12" s="206"/>
      <c r="D12" s="151"/>
      <c r="E12" s="160"/>
      <c r="F12" s="151"/>
      <c r="G12" s="196"/>
      <c r="I12" s="220"/>
    </row>
    <row r="13" spans="1:15" ht="56.25" hidden="1">
      <c r="A13" s="195"/>
      <c r="B13" s="151" t="s">
        <v>515</v>
      </c>
      <c r="C13" s="206"/>
      <c r="D13" s="151"/>
      <c r="E13" s="160"/>
      <c r="F13" s="151"/>
      <c r="G13" s="196"/>
      <c r="I13" s="220"/>
    </row>
    <row r="14" spans="1:15" ht="27" customHeight="1">
      <c r="A14" s="370" t="s">
        <v>222</v>
      </c>
      <c r="B14" s="370"/>
      <c r="C14" s="370"/>
      <c r="D14" s="370"/>
      <c r="E14" s="370"/>
      <c r="F14" s="370"/>
      <c r="G14" s="189">
        <f>SUM(G6:G13)</f>
        <v>14800</v>
      </c>
      <c r="I14" s="207"/>
    </row>
    <row r="15" spans="1:15" ht="6.75" customHeight="1">
      <c r="A15" s="202"/>
      <c r="I15" s="207"/>
    </row>
    <row r="16" spans="1:15" ht="39" customHeight="1">
      <c r="A16" s="202" t="s">
        <v>267</v>
      </c>
    </row>
    <row r="17" spans="1:10" ht="52.5">
      <c r="A17" s="152" t="s">
        <v>323</v>
      </c>
      <c r="B17" s="152" t="s">
        <v>210</v>
      </c>
      <c r="C17" s="152" t="s">
        <v>221</v>
      </c>
      <c r="D17" s="161" t="s">
        <v>327</v>
      </c>
      <c r="E17" s="161" t="s">
        <v>328</v>
      </c>
      <c r="F17" s="161" t="s">
        <v>329</v>
      </c>
      <c r="G17" s="161" t="s">
        <v>201</v>
      </c>
      <c r="I17" s="207"/>
      <c r="J17" s="207"/>
    </row>
    <row r="18" spans="1:10" ht="48" customHeight="1">
      <c r="A18" s="244" t="s">
        <v>520</v>
      </c>
      <c r="B18" s="151" t="s">
        <v>520</v>
      </c>
      <c r="C18" s="79" t="s">
        <v>520</v>
      </c>
      <c r="D18" s="237" t="s">
        <v>520</v>
      </c>
      <c r="E18" s="238" t="s">
        <v>520</v>
      </c>
      <c r="F18" s="79" t="s">
        <v>520</v>
      </c>
      <c r="G18" s="239" t="s">
        <v>520</v>
      </c>
      <c r="I18" s="207"/>
      <c r="J18" s="207"/>
    </row>
    <row r="19" spans="1:10" ht="48" hidden="1" customHeight="1">
      <c r="A19" s="231"/>
      <c r="B19" s="228" t="s">
        <v>515</v>
      </c>
      <c r="C19" s="232"/>
      <c r="D19" s="230" t="s">
        <v>521</v>
      </c>
      <c r="E19" s="230">
        <v>40709551</v>
      </c>
      <c r="F19" s="229" t="s">
        <v>529</v>
      </c>
      <c r="G19" s="233"/>
      <c r="I19" s="207"/>
      <c r="J19" s="207"/>
    </row>
    <row r="20" spans="1:10" ht="48" hidden="1" customHeight="1">
      <c r="A20" s="231"/>
      <c r="B20" s="228" t="s">
        <v>515</v>
      </c>
      <c r="C20" s="201"/>
      <c r="D20" s="230" t="s">
        <v>521</v>
      </c>
      <c r="E20" s="230">
        <v>40709551</v>
      </c>
      <c r="F20" s="229" t="s">
        <v>530</v>
      </c>
      <c r="G20" s="233"/>
      <c r="I20" s="207"/>
      <c r="J20" s="207"/>
    </row>
    <row r="21" spans="1:10" ht="52.5" hidden="1" customHeight="1">
      <c r="A21" s="162"/>
      <c r="B21" s="151" t="s">
        <v>515</v>
      </c>
      <c r="C21" s="204"/>
      <c r="D21" s="163" t="s">
        <v>521</v>
      </c>
      <c r="E21" s="163">
        <v>40709551</v>
      </c>
      <c r="F21" s="145" t="s">
        <v>529</v>
      </c>
      <c r="G21" s="198"/>
      <c r="I21" s="207"/>
      <c r="J21" s="207"/>
    </row>
    <row r="22" spans="1:10" ht="63.75" hidden="1" customHeight="1">
      <c r="A22" s="162"/>
      <c r="B22" s="151" t="s">
        <v>515</v>
      </c>
      <c r="C22" s="204"/>
      <c r="D22" s="163" t="s">
        <v>521</v>
      </c>
      <c r="E22" s="163">
        <v>40709552</v>
      </c>
      <c r="F22" s="145" t="s">
        <v>530</v>
      </c>
      <c r="G22" s="198"/>
      <c r="I22" s="207"/>
      <c r="J22" s="207"/>
    </row>
    <row r="23" spans="1:10" ht="57.75" hidden="1" customHeight="1">
      <c r="A23" s="162"/>
      <c r="B23" s="151" t="s">
        <v>515</v>
      </c>
      <c r="C23" s="204"/>
      <c r="D23" s="163" t="s">
        <v>521</v>
      </c>
      <c r="E23" s="163">
        <v>40709552</v>
      </c>
      <c r="F23" s="145" t="s">
        <v>530</v>
      </c>
      <c r="G23" s="198"/>
      <c r="I23" s="207"/>
      <c r="J23" s="207"/>
    </row>
    <row r="24" spans="1:10" ht="57.75" hidden="1" customHeight="1">
      <c r="A24" s="162"/>
      <c r="B24" s="151" t="s">
        <v>515</v>
      </c>
      <c r="C24" s="204"/>
      <c r="D24" s="163" t="s">
        <v>521</v>
      </c>
      <c r="E24" s="163">
        <v>40709551</v>
      </c>
      <c r="F24" s="145" t="s">
        <v>529</v>
      </c>
      <c r="G24" s="198"/>
      <c r="I24" s="207"/>
      <c r="J24" s="207"/>
    </row>
    <row r="25" spans="1:10" ht="57.75" hidden="1" customHeight="1">
      <c r="A25" s="162"/>
      <c r="B25" s="151" t="s">
        <v>515</v>
      </c>
      <c r="C25" s="199"/>
      <c r="D25" s="149" t="s">
        <v>527</v>
      </c>
      <c r="E25" s="184" t="s">
        <v>528</v>
      </c>
      <c r="F25" s="151" t="s">
        <v>531</v>
      </c>
      <c r="G25" s="198"/>
      <c r="I25" s="207"/>
      <c r="J25" s="207"/>
    </row>
    <row r="26" spans="1:10" ht="57.75" hidden="1" customHeight="1">
      <c r="A26" s="162"/>
      <c r="B26" s="151" t="s">
        <v>515</v>
      </c>
      <c r="C26" s="149"/>
      <c r="D26" s="163" t="s">
        <v>521</v>
      </c>
      <c r="E26" s="163">
        <v>40709551</v>
      </c>
      <c r="F26" s="145" t="s">
        <v>530</v>
      </c>
      <c r="G26" s="198"/>
      <c r="I26" s="207"/>
      <c r="J26" s="207"/>
    </row>
    <row r="27" spans="1:10">
      <c r="A27" s="370" t="s">
        <v>222</v>
      </c>
      <c r="B27" s="370"/>
      <c r="C27" s="370"/>
      <c r="D27" s="370"/>
      <c r="E27" s="370"/>
      <c r="F27" s="370"/>
      <c r="G27" s="189">
        <f>SUM(G18:G26)</f>
        <v>0</v>
      </c>
      <c r="H27" s="215"/>
      <c r="I27" s="211"/>
      <c r="J27" s="207"/>
    </row>
    <row r="28" spans="1:10">
      <c r="A28" s="205"/>
      <c r="B28" s="205"/>
      <c r="C28" s="205"/>
      <c r="D28" s="205"/>
      <c r="E28" s="205"/>
      <c r="F28" s="205"/>
      <c r="G28" s="205"/>
      <c r="I28" s="207"/>
      <c r="J28" s="207"/>
    </row>
    <row r="29" spans="1:10">
      <c r="G29" s="193"/>
      <c r="I29" s="207"/>
      <c r="J29" s="207"/>
    </row>
    <row r="30" spans="1:10">
      <c r="G30" s="193"/>
      <c r="I30" s="211"/>
      <c r="J30" s="207"/>
    </row>
    <row r="31" spans="1:10">
      <c r="G31" s="193"/>
      <c r="I31" s="211"/>
      <c r="J31" s="207"/>
    </row>
    <row r="33" ht="15.75" customHeight="1"/>
    <row r="41" ht="15" customHeight="1"/>
    <row r="42" ht="32.25" customHeight="1"/>
    <row r="49" spans="1:1" ht="15.75" customHeight="1"/>
    <row r="57" spans="1:1" ht="15" customHeight="1"/>
    <row r="59" spans="1:1" ht="30" customHeight="1"/>
    <row r="63" spans="1:1">
      <c r="A63" s="202"/>
    </row>
    <row r="82" ht="31.5" customHeight="1"/>
    <row r="90" ht="15" customHeight="1"/>
    <row r="98" ht="15" customHeight="1"/>
    <row r="100" ht="15" customHeight="1"/>
    <row r="108" ht="15" customHeight="1"/>
    <row r="116" ht="15" customHeight="1"/>
    <row r="118" ht="15" customHeight="1"/>
    <row r="119" ht="15" customHeight="1"/>
    <row r="183" ht="15" customHeight="1"/>
    <row r="190" ht="15" customHeight="1"/>
    <row r="198" ht="15" customHeight="1"/>
    <row r="200" ht="15" customHeight="1"/>
    <row r="207" ht="15" customHeight="1"/>
    <row r="215" ht="15" customHeight="1"/>
    <row r="218" ht="15" customHeight="1"/>
    <row r="236" ht="35.25" customHeight="1"/>
    <row r="237" ht="34.5" customHeight="1"/>
    <row r="245" ht="15" customHeight="1"/>
    <row r="254" ht="15" customHeight="1"/>
    <row r="257" ht="29.25" customHeight="1"/>
    <row r="264" ht="15" customHeight="1"/>
    <row r="273" ht="15" customHeight="1"/>
    <row r="274" ht="34.5" customHeight="1"/>
    <row r="275" ht="33.75" customHeight="1"/>
    <row r="276" ht="10.5" customHeight="1"/>
    <row r="277" ht="28.5" customHeight="1"/>
    <row r="280" ht="72" customHeight="1"/>
    <row r="281" ht="42.75" customHeight="1"/>
    <row r="283" ht="65.25" customHeight="1"/>
    <row r="287" ht="63" customHeight="1"/>
    <row r="290" ht="57.75" customHeight="1"/>
    <row r="299" ht="52.5" customHeight="1"/>
    <row r="300" ht="42.75" customHeight="1"/>
    <row r="302" ht="50.25" customHeight="1"/>
    <row r="306" ht="32.25" customHeight="1"/>
    <row r="310" ht="57.75" customHeight="1"/>
    <row r="315" ht="26.25" customHeight="1"/>
    <row r="323" ht="15" customHeight="1"/>
    <row r="331" ht="15" customHeight="1"/>
    <row r="332" ht="15" customHeight="1"/>
    <row r="340" ht="15" customHeight="1"/>
    <row r="348" ht="15" customHeight="1"/>
    <row r="350" ht="15" customHeight="1"/>
    <row r="355" ht="15" customHeight="1"/>
    <row r="356" ht="15" customHeight="1"/>
    <row r="357" ht="15" customHeight="1"/>
    <row r="358" ht="15" customHeight="1"/>
    <row r="363" ht="15" customHeight="1"/>
    <row r="364" ht="15" customHeight="1"/>
    <row r="365" ht="15" customHeight="1"/>
    <row r="366" ht="15" customHeight="1"/>
    <row r="369" ht="15" customHeight="1"/>
    <row r="377" ht="15" customHeight="1"/>
    <row r="385" ht="15" customHeight="1"/>
    <row r="388" ht="15" customHeight="1"/>
    <row r="396" ht="15" customHeight="1"/>
    <row r="404" ht="15" customHeight="1"/>
    <row r="431" ht="28.5" customHeight="1"/>
    <row r="433" ht="51" customHeight="1"/>
    <row r="438" ht="15" customHeight="1"/>
    <row r="440" ht="27" customHeight="1"/>
    <row r="445" ht="15" customHeight="1"/>
  </sheetData>
  <mergeCells count="4">
    <mergeCell ref="A1:G1"/>
    <mergeCell ref="A2:G2"/>
    <mergeCell ref="A14:F14"/>
    <mergeCell ref="A27:F27"/>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17</vt:i4>
      </vt:variant>
    </vt:vector>
  </HeadingPairs>
  <TitlesOfParts>
    <vt:vector size="17" baseType="lpstr">
      <vt:lpstr>ТИТУЛКА</vt:lpstr>
      <vt:lpstr>Загальна інформація</vt:lpstr>
      <vt:lpstr>ЗВЕДЕНА ТАБ.</vt:lpstr>
      <vt:lpstr>Зв.МАЙНО</vt:lpstr>
      <vt:lpstr>Від.МАЙНО</vt:lpstr>
      <vt:lpstr>Зв.КОШТИ</vt:lpstr>
      <vt:lpstr>Від.КОШТИ</vt:lpstr>
      <vt:lpstr>Зв.ВНЕСКИ</vt:lpstr>
      <vt:lpstr>1.1</vt:lpstr>
      <vt:lpstr>1.2-5.3</vt:lpstr>
      <vt:lpstr>Спонсорські внески 6.1</vt:lpstr>
      <vt:lpstr>6.2-6.3</vt:lpstr>
      <vt:lpstr>Зв.ПЛАТЕжІ</vt:lpstr>
      <vt:lpstr>1.1.</vt:lpstr>
      <vt:lpstr>1.2</vt:lpstr>
      <vt:lpstr>V.фін.зоб</vt:lpstr>
      <vt:lpstr>Остання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2019-11-06T14:46:44Z</dcterms:modified>
</cp:coreProperties>
</file>