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G:\публікація 4 квартал\12.02\socialna_spravedlyvist\"/>
    </mc:Choice>
  </mc:AlternateContent>
  <xr:revisionPtr revIDLastSave="0" documentId="10_ncr:8100000_{F7157D18-BF4D-4EEF-83C7-68E1D22BC8E5}" xr6:coauthVersionLast="34" xr6:coauthVersionMax="34" xr10:uidLastSave="{00000000-0000-0000-0000-000000000000}"/>
  <bookViews>
    <workbookView xWindow="-60" yWindow="-60" windowWidth="28920" windowHeight="15660" firstSheet="15" activeTab="19" xr2:uid="{00000000-000D-0000-FFFF-FFFF00000000}"/>
  </bookViews>
  <sheets>
    <sheet name="ЗВІТ" sheetId="7" r:id="rId1"/>
    <sheet name="Загальна інформація про ПП" sheetId="8" r:id="rId2"/>
    <sheet name="Мiсцевi органiзацii ПП" sheetId="10" r:id="rId3"/>
    <sheet name="І - Зведена таблиця звіту ПП" sheetId="9" r:id="rId4"/>
    <sheet name="I 1 майно" sheetId="1" r:id="rId5"/>
    <sheet name="I 1-1 нерухоме майно" sheetId="2" r:id="rId6"/>
    <sheet name="I 1-2-1 рухоме майно ТЗ" sheetId="3" r:id="rId7"/>
    <sheet name="I 1-2-2 рухоме майно РМ" sheetId="4" r:id="rId8"/>
    <sheet name="I 1-3 нематеріальні активи ПП" sheetId="5" r:id="rId9"/>
    <sheet name="I 1-4 цінні папери" sheetId="6" r:id="rId10"/>
    <sheet name="I 2-1-1 нерухоме майно - ФО " sheetId="12" r:id="rId11"/>
    <sheet name="I 2-1-1 нерухоме майно - ЮО" sheetId="56" r:id="rId12"/>
    <sheet name="I 2-2-1 рухоме майно ТЗ ФО" sheetId="14" r:id="rId13"/>
    <sheet name="I 2-2-2 рухоме майно ФО-ЮО" sheetId="15" r:id="rId14"/>
    <sheet name="I 2-3-2 нематеріальні активи-ЮО" sheetId="16" r:id="rId15"/>
    <sheet name="II 2 грошові кошти ПП" sheetId="17" r:id="rId16"/>
    <sheet name="II 2-1" sheetId="18" r:id="rId17"/>
    <sheet name="II 2-2" sheetId="19" r:id="rId18"/>
    <sheet name="III 3 внески" sheetId="20" r:id="rId19"/>
    <sheet name="III 3-1-1" sheetId="21" r:id="rId20"/>
    <sheet name="III 3-1-2" sheetId="22" r:id="rId21"/>
    <sheet name="III 3-1-3" sheetId="23" r:id="rId22"/>
    <sheet name="III 3-1-4" sheetId="24" r:id="rId23"/>
    <sheet name="III 3-1-5" sheetId="25" r:id="rId24"/>
    <sheet name="III 3-1-6" sheetId="26" r:id="rId25"/>
    <sheet name="III 3-2-1" sheetId="27" r:id="rId26"/>
    <sheet name="III 3-2-2" sheetId="28" r:id="rId27"/>
    <sheet name="III 3-2-3" sheetId="29" r:id="rId28"/>
    <sheet name="III 3-3-1-1" sheetId="30" r:id="rId29"/>
    <sheet name="III 3-3-1-2" sheetId="31" r:id="rId30"/>
    <sheet name="III 3-3-2" sheetId="32" r:id="rId31"/>
    <sheet name="III 3-3-3" sheetId="33" r:id="rId32"/>
    <sheet name="III 3-4" sheetId="34" r:id="rId33"/>
    <sheet name="III 3-5" sheetId="35" r:id="rId34"/>
    <sheet name="III 3-6" sheetId="36" r:id="rId35"/>
    <sheet name="III 4-1-1" sheetId="37" r:id="rId36"/>
    <sheet name="III 4-1-2" sheetId="38" r:id="rId37"/>
    <sheet name="III 4-2" sheetId="39" r:id="rId38"/>
    <sheet name="III 4-3" sheetId="40" r:id="rId39"/>
    <sheet name="III 5-1" sheetId="41" r:id="rId40"/>
    <sheet name="III 5-2" sheetId="42" r:id="rId41"/>
    <sheet name="III 5-3" sheetId="43" r:id="rId42"/>
    <sheet name="III 6-1" sheetId="44" r:id="rId43"/>
    <sheet name="III 6-2" sheetId="45" r:id="rId44"/>
    <sheet name="III 6-3" sheetId="46" r:id="rId45"/>
    <sheet name="IV 1" sheetId="47" r:id="rId46"/>
    <sheet name="IV 1-1" sheetId="48" r:id="rId47"/>
    <sheet name="IV 1-2" sheetId="49" r:id="rId48"/>
    <sheet name="IV 1-3" sheetId="50" r:id="rId49"/>
    <sheet name="IV 1-4" sheetId="51" r:id="rId50"/>
    <sheet name="IV 1-5" sheetId="52" r:id="rId51"/>
    <sheet name="V 1-1" sheetId="53" r:id="rId52"/>
    <sheet name="До звіту " sheetId="54" r:id="rId53"/>
    <sheet name="Лист1" sheetId="57" r:id="rId54"/>
  </sheets>
  <definedNames>
    <definedName name="_xlnm.Print_Area" localSheetId="46">'IV 1-1'!$A$1:$I$435</definedName>
  </definedNames>
  <calcPr calcId="179021"/>
</workbook>
</file>

<file path=xl/calcChain.xml><?xml version="1.0" encoding="utf-8"?>
<calcChain xmlns="http://schemas.openxmlformats.org/spreadsheetml/2006/main">
  <c r="I419" i="48" l="1"/>
  <c r="I435" i="48" s="1"/>
  <c r="K10" i="22" l="1"/>
  <c r="J10" i="22"/>
  <c r="C104" i="9" l="1"/>
  <c r="C101" i="9" l="1"/>
  <c r="C107" i="9" s="1"/>
  <c r="C38" i="9"/>
  <c r="C16" i="9"/>
  <c r="C22" i="1"/>
  <c r="C24" i="1"/>
  <c r="K22" i="56" l="1"/>
  <c r="K21" i="56"/>
  <c r="K20" i="56"/>
  <c r="K19" i="56"/>
  <c r="K17" i="56"/>
  <c r="K16" i="56"/>
  <c r="K14" i="56"/>
  <c r="K15" i="56"/>
  <c r="K12" i="56"/>
  <c r="K11" i="56"/>
  <c r="K10" i="56"/>
  <c r="K9" i="56"/>
  <c r="K8" i="56"/>
  <c r="K6" i="56"/>
  <c r="K11" i="12" l="1"/>
  <c r="K10" i="12"/>
  <c r="K9" i="12"/>
  <c r="K8" i="12"/>
  <c r="K7" i="12"/>
  <c r="K5" i="12"/>
  <c r="C6" i="20" l="1"/>
  <c r="C5" i="20" s="1"/>
  <c r="G283" i="21" l="1"/>
  <c r="I71" i="48" l="1"/>
  <c r="L34" i="56" l="1"/>
  <c r="K34" i="56"/>
  <c r="F34" i="56"/>
  <c r="C5" i="47" l="1"/>
  <c r="C6" i="47"/>
  <c r="C4" i="47" l="1"/>
  <c r="F24" i="12" l="1"/>
  <c r="K24" i="12"/>
  <c r="L24" i="12"/>
</calcChain>
</file>

<file path=xl/sharedStrings.xml><?xml version="1.0" encoding="utf-8"?>
<sst xmlns="http://schemas.openxmlformats.org/spreadsheetml/2006/main" count="5106" uniqueCount="1383">
  <si>
    <t>Перелік</t>
  </si>
  <si>
    <t>Код рядка</t>
  </si>
  <si>
    <t xml:space="preserve">Вартість, сума коштів </t>
  </si>
  <si>
    <t>на кінець звітного періоду (грн)</t>
  </si>
  <si>
    <t>Відомості про майно, нематеріальні цінності, цінні папери, що перебувають у власності, усього,</t>
  </si>
  <si>
    <t xml:space="preserve">у тому числі: </t>
  </si>
  <si>
    <t>глава 1 розділу І</t>
  </si>
  <si>
    <t>нерухоме майно, що перебуває у власності, усього,</t>
  </si>
  <si>
    <t>у тому числі:</t>
  </si>
  <si>
    <t>пункт 1.1</t>
  </si>
  <si>
    <t>за кордоном</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</si>
  <si>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</si>
  <si>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</si>
  <si>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</si>
  <si>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</si>
  <si>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</si>
  <si>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</si>
  <si>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всього, </t>
  </si>
  <si>
    <t>пункт 1.3</t>
  </si>
  <si>
    <t xml:space="preserve">цінні папери, що перебувають у власності, усього, </t>
  </si>
  <si>
    <t>пункт 1.4</t>
  </si>
  <si>
    <t>Відомості про майно, нематеріальні цінності, що перебувають на праві користування, усього,</t>
  </si>
  <si>
    <t>глава 2</t>
  </si>
  <si>
    <t>розділу І</t>
  </si>
  <si>
    <t>нерухоме майно, що перебуває  на праві користування, усього,</t>
  </si>
  <si>
    <t>пункт 2.1</t>
  </si>
  <si>
    <t xml:space="preserve"> за кордоном</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</si>
  <si>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t>
    </r>
  </si>
  <si>
    <t>пункт 2.2</t>
  </si>
  <si>
    <t>пункт 2.2.1</t>
  </si>
  <si>
    <t xml:space="preserve">рухоме  майно   </t>
  </si>
  <si>
    <t>пункт 2.2.2</t>
  </si>
  <si>
    <t xml:space="preserve">нематеріальні активи, що перебувають на праві користування, усього, </t>
  </si>
  <si>
    <t>пункт 2.3</t>
  </si>
  <si>
    <r>
      <t>І. Відомості про</t>
    </r>
    <r>
      <rPr>
        <b/>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</si>
  <si>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b/>
        <sz val="12"/>
        <color rgb="FF000000"/>
        <rFont val="Times New Roman"/>
        <family val="1"/>
        <charset val="204"/>
      </rPr>
      <t>майна, нематеріальних цінностей, цінних паперів станом на кінець
 відповідного звітного кварталу</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</si>
  <si>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</si>
  <si>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</si>
  <si>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</si>
  <si>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</si>
  <si>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</si>
  <si>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</si>
  <si>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</si>
  <si>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</si>
  <si>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</si>
  <si>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</si>
  <si>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Загальна площа (кв. м)</t>
  </si>
  <si>
    <t>Дата  прид-бання</t>
  </si>
  <si>
    <t>Дата відчу-ження</t>
  </si>
  <si>
    <t>Сума доходу за звітний період (оренда тощо)</t>
  </si>
  <si>
    <t>Вартість придбання майна</t>
  </si>
  <si>
    <t xml:space="preserve">Наявність/відсутність  обтяжень </t>
  </si>
  <si>
    <t>Вартість відчуження майна</t>
  </si>
  <si>
    <t>Балансова вартість на кінець  звітного кварталу</t>
  </si>
  <si>
    <t>Місце-знаходження майна (країна, адреса)</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</si>
  <si>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</si>
  <si>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</si>
  <si>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</si>
  <si>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 xml:space="preserve">Дата придбання </t>
  </si>
  <si>
    <t xml:space="preserve">Наявність/ відсутність обтяжень </t>
  </si>
  <si>
    <t xml:space="preserve">Дата відчуження майна </t>
  </si>
  <si>
    <t xml:space="preserve">Вартість відчуження майна </t>
  </si>
  <si>
    <t xml:space="preserve">Автомобілі легкові    </t>
  </si>
  <si>
    <t xml:space="preserve">Автомобілі вантажні (спеціальні)   </t>
  </si>
  <si>
    <t>Водні засоби</t>
  </si>
  <si>
    <r>
      <t>Повітряні судна</t>
    </r>
    <r>
      <rPr>
        <vertAlign val="superscript"/>
        <sz val="10"/>
        <color theme="1"/>
        <rFont val="Times New Roman"/>
        <family val="1"/>
        <charset val="204"/>
      </rPr>
      <t xml:space="preserve"> </t>
    </r>
  </si>
  <si>
    <r>
      <t>Інші транспортні</t>
    </r>
    <r>
      <rPr>
        <vertAlign val="superscript"/>
        <sz val="10"/>
        <color theme="1"/>
        <rFont val="Times New Roman"/>
        <family val="1"/>
        <charset val="204"/>
      </rPr>
      <t xml:space="preserve"> </t>
    </r>
    <r>
      <rPr>
        <sz val="10"/>
        <color theme="1"/>
        <rFont val="Times New Roman"/>
        <family val="1"/>
        <charset val="204"/>
      </rPr>
      <t xml:space="preserve">засоби  </t>
    </r>
  </si>
  <si>
    <t>1.2. Відомості про рухоме майно:
1) транспортні засоби</t>
  </si>
  <si>
    <t xml:space="preserve"> Назва рухомого майна</t>
  </si>
  <si>
    <t xml:space="preserve"> Місце-  знаходження об’єкта (країна, адреса)</t>
  </si>
  <si>
    <t xml:space="preserve"> Дата  придбання  </t>
  </si>
  <si>
    <t xml:space="preserve"> Вартість  придбання майна</t>
  </si>
  <si>
    <t xml:space="preserve"> Наявність/ відсутність обтяжень </t>
  </si>
  <si>
    <t xml:space="preserve"> Дата відчуження майна  </t>
  </si>
  <si>
    <t xml:space="preserve"> Вартість відчуження майна </t>
  </si>
  <si>
    <t xml:space="preserve"> Сума доходу за звітний період (оренда тощо)</t>
  </si>
  <si>
    <t xml:space="preserve">Загальна сума </t>
  </si>
  <si>
    <t>2) рухоме майно*</t>
  </si>
  <si>
    <t xml:space="preserve"> Балансова вартість на кінець  звітного  кварталу</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</si>
  <si>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</si>
  <si>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</si>
  <si>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</si>
  <si>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</si>
  <si>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  знаходження об’єкта (країна, адреса)</t>
  </si>
  <si>
    <t xml:space="preserve">Вартість придбання </t>
  </si>
  <si>
    <t xml:space="preserve">Дата відчуження </t>
  </si>
  <si>
    <t xml:space="preserve">Вартість відчуження </t>
  </si>
  <si>
    <t>Балансова вартість на кінець звітного кварталу</t>
  </si>
  <si>
    <t>Природні активи (право користування надрами, іншими природними ресурсами)</t>
  </si>
  <si>
    <t xml:space="preserve"> Комерційні позначення (товарні знаки, торгові марки) </t>
  </si>
  <si>
    <t>Об’єкти промислової власності (право на винаходи, промислові зразки, ноу-хау тощо)</t>
  </si>
  <si>
    <t xml:space="preserve">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</si>
  <si>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</si>
  <si>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t xml:space="preserve"> Код ЦП</t>
  </si>
  <si>
    <t xml:space="preserve"> Емітент</t>
  </si>
  <si>
    <t xml:space="preserve"> Зберігач, депо </t>
  </si>
  <si>
    <t xml:space="preserve"> Кількість</t>
  </si>
  <si>
    <t xml:space="preserve"> Дата придбання</t>
  </si>
  <si>
    <t xml:space="preserve"> Вартість придбання </t>
  </si>
  <si>
    <t xml:space="preserve"> Підстави придбання </t>
  </si>
  <si>
    <t xml:space="preserve"> Дата відчуження  </t>
  </si>
  <si>
    <t xml:space="preserve"> Вартість відчуження</t>
  </si>
  <si>
    <t xml:space="preserve"> Сума доходу з цінних паперів за звітний період </t>
  </si>
  <si>
    <t xml:space="preserve"> Балансова вартість на кінець звітного періоду</t>
  </si>
  <si>
    <t>1.4. Відомості про цінні папери</t>
  </si>
  <si>
    <r>
      <t xml:space="preserve">Відмітка про одержання (штамп 
</t>
    </r>
    <r>
      <rPr>
        <sz val="10"/>
        <rFont val="Times New Roman"/>
        <family val="1"/>
        <charset val="204"/>
      </rPr>
      <t>контролюючого органу, до якого 
подається  Звіт  політичної партії
 (місцевої організації політичної партії))</t>
    </r>
  </si>
  <si>
    <t>ЗАТВЕРДЖЕНО
Рішення Національного 
агентства з питань 
запобігання корупції
 09 червня 2016 року № 3</t>
  </si>
  <si>
    <t>ЗВІТ
політичної партії про майно, доходи, витрати і зобов’язання фінансового характеру</t>
  </si>
  <si>
    <t>Звітний</t>
  </si>
  <si>
    <t xml:space="preserve"> Уточнюючий</t>
  </si>
  <si>
    <t>Звітний період 2019 року (період, що уточнюється)</t>
  </si>
  <si>
    <r>
      <rPr>
        <sz val="9"/>
        <rFont val="Times New Roman"/>
      </rPr>
      <t>І квартал</t>
    </r>
  </si>
  <si>
    <t>х</t>
  </si>
  <si>
    <r>
      <rPr>
        <sz val="9"/>
        <rFont val="Times New Roman"/>
      </rPr>
      <t>ІІ квартал</t>
    </r>
  </si>
  <si>
    <r>
      <rPr>
        <sz val="9"/>
        <rFont val="Times New Roman"/>
      </rPr>
      <t>ІІІ квартал</t>
    </r>
  </si>
  <si>
    <r>
      <rPr>
        <sz val="9"/>
        <rFont val="Times New Roman"/>
      </rPr>
      <t>IV квартал</t>
    </r>
  </si>
  <si>
    <r>
      <rPr>
        <sz val="11"/>
        <rFont val="Times New Roman"/>
      </rPr>
      <t>Наростаючим підсумком на кінець року</t>
    </r>
  </si>
  <si>
    <r>
      <rPr>
        <sz val="9"/>
        <rFont val="Times New Roman"/>
      </rPr>
      <t>Ідентифікаційний код юридичної особи за ЄДРПОУ</t>
    </r>
  </si>
  <si>
    <r>
      <rPr>
        <sz val="11"/>
        <rFont val="Times New Roman"/>
      </rPr>
      <t>2</t>
    </r>
  </si>
  <si>
    <r>
      <rPr>
        <sz val="11"/>
        <rFont val="Times New Roman"/>
      </rPr>
      <t>Місцезнаходження</t>
    </r>
  </si>
  <si>
    <r>
      <rPr>
        <sz val="11"/>
        <rFont val="Times New Roman"/>
      </rPr>
      <t>Поштовий індекс</t>
    </r>
  </si>
  <si>
    <t>м.Київ,бульвар Дружби Народів,28-В</t>
  </si>
  <si>
    <r>
      <rPr>
        <sz val="11"/>
        <rFont val="Times New Roman"/>
      </rPr>
      <t>Телефон</t>
    </r>
  </si>
  <si>
    <r>
      <rPr>
        <sz val="11"/>
        <rFont val="Times New Roman"/>
      </rPr>
      <t xml:space="preserve">Моб. </t>
    </r>
    <r>
      <rPr>
        <sz val="11"/>
        <rFont val="Times New Roman"/>
      </rPr>
      <t>тел.</t>
    </r>
  </si>
  <si>
    <t>-</t>
  </si>
  <si>
    <r>
      <rPr>
        <sz val="11"/>
        <rFont val="Times New Roman"/>
      </rPr>
      <t>Факс</t>
    </r>
  </si>
  <si>
    <r>
      <rPr>
        <sz val="9"/>
        <rFont val="Times New Roman"/>
      </rPr>
      <t>(область, район, населений пункт, вулиця, номери будинку, корпусу, кабінету/офіса, квартири</t>
    </r>
  </si>
  <si>
    <r>
      <rPr>
        <sz val="11"/>
        <rFont val="Times New Roman"/>
      </rPr>
      <t>E-mail</t>
    </r>
  </si>
  <si>
    <t>pp.sovist@gmail.com</t>
  </si>
  <si>
    <r>
      <rPr>
        <sz val="11"/>
        <rFont val="Times New Roman"/>
      </rPr>
      <t>Фактичне місцезнаходження (у разі невідповідності місцезнаходження)</t>
    </r>
  </si>
  <si>
    <t xml:space="preserve"> - </t>
  </si>
  <si>
    <r>
      <rPr>
        <sz val="11"/>
        <rFont val="Times New Roman"/>
      </rPr>
      <t xml:space="preserve">Е- </t>
    </r>
    <r>
      <rPr>
        <sz val="11"/>
        <rFont val="Times New Roman"/>
      </rPr>
      <t>mail</t>
    </r>
  </si>
  <si>
    <r>
      <rPr>
        <sz val="9"/>
        <rFont val="Times New Roman"/>
      </rPr>
      <t>(область, район, населений пункт, вулиця, номери будинку, корпусу, кабінету/офіса, квартири</t>
    </r>
    <r>
      <rPr>
        <sz val="11"/>
        <rFont val="Times New Roman"/>
      </rPr>
      <t>)</t>
    </r>
  </si>
  <si>
    <r>
      <rPr>
        <sz val="11"/>
        <rFont val="Times New Roman"/>
      </rPr>
      <t>3</t>
    </r>
  </si>
  <si>
    <r>
      <rPr>
        <sz val="11"/>
        <rFont val="Times New Roman"/>
      </rPr>
      <t>4</t>
    </r>
  </si>
  <si>
    <t>Рішення про внесення політичної партії до Єдиного державного реєстру юридичних осіб, фізичних осіб – підприємців та громадських формувань від</t>
  </si>
  <si>
    <t xml:space="preserve">08.04.2009   № 1 066 102 0000 006433 </t>
  </si>
  <si>
    <t>дата</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</si>
  <si>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</si>
  <si>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</si>
  <si>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</si>
  <si>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</si>
  <si>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</si>
  <si>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</si>
  <si>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</si>
  <si>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</si>
  <si>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</si>
  <si>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 усього осіб, 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</si>
  <si>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</si>
  <si>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</si>
  <si>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</si>
  <si>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</si>
  <si>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</si>
  <si>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</si>
  <si>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</si>
  <si>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</si>
  <si>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 у тому числі:</t>
  </si>
  <si>
    <t>народних депутатів України</t>
  </si>
  <si>
    <t>депутатів місцевих рад</t>
  </si>
  <si>
    <t>міських, селищних, сільських голів, старост</t>
  </si>
  <si>
    <t>Зведена таблиця звіту політичної партії
про майно, доходи, витрати і зобов’язання фінансового характеру</t>
  </si>
  <si>
    <t>Вартість, сума коштів  на кінець звітного періоду (грн)</t>
  </si>
  <si>
    <t>Майно, нематеріальні цінності, цінні папери, що перебувають у власності, усього,</t>
  </si>
  <si>
    <t>глава 1
розділу І</t>
  </si>
  <si>
    <t>нерухоме майно, що перебуває у власності, усього</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</si>
  <si>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</si>
  <si>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</si>
  <si>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</si>
  <si>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Майно, нематеріальні цінності, що перебувають на праві користування, усього,</t>
  </si>
  <si>
    <t>нерухоме майно, що перебуває  на праві користування, усього</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</si>
  <si>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t>
    </r>
  </si>
  <si>
    <t xml:space="preserve">рухоме  майно  </t>
  </si>
  <si>
    <t>нематеріальні активи, що перебувають на праві користування, усього</t>
  </si>
  <si>
    <t>Грошові кошти, усього</t>
  </si>
  <si>
    <t>глава 1</t>
  </si>
  <si>
    <t xml:space="preserve"> у тому числі:</t>
  </si>
  <si>
    <t>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</si>
  <si>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</si>
  <si>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</si>
  <si>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</si>
  <si>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</si>
  <si>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 xml:space="preserve">Отримано грошових коштів з державного бюджету, усього, </t>
  </si>
  <si>
    <t>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</si>
  <si>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</si>
  <si>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</si>
  <si>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t>
  </si>
  <si>
    <t>розділу III</t>
  </si>
  <si>
    <t xml:space="preserve">повернено коштів, усього, </t>
  </si>
  <si>
    <t>пункти 1.2, 1.3</t>
  </si>
  <si>
    <t>грошових коштів власнику, усього</t>
  </si>
  <si>
    <t>грошових коштів до державного бюджету, усього</t>
  </si>
  <si>
    <t>на рахунок виборчого фонду, усього</t>
  </si>
  <si>
    <t xml:space="preserve">Повернено коштів, усього, </t>
  </si>
  <si>
    <t>пункти 1.5, 1.6</t>
  </si>
  <si>
    <t xml:space="preserve">Кошти від господарської діяльності, </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</si>
  <si>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</si>
  <si>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</si>
  <si>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</si>
  <si>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</si>
  <si>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</si>
  <si>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</si>
  <si>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</si>
  <si>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</si>
  <si>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</si>
  <si>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t>Внески нерухомим майном, усього</t>
  </si>
  <si>
    <t>розділу ІІІ</t>
  </si>
  <si>
    <t xml:space="preserve">Повернено внесків нерухомим майном, усього, </t>
  </si>
  <si>
    <t>пункти 2.2, 2.3</t>
  </si>
  <si>
    <t xml:space="preserve"> власнику, усього</t>
  </si>
  <si>
    <t>до державного бюджету</t>
  </si>
  <si>
    <t>Внески рухомим майном, усього,</t>
  </si>
  <si>
    <t>глава 3 розділу ІІІ</t>
  </si>
  <si>
    <t>транспортними засобами</t>
  </si>
  <si>
    <t>пункт 3.1</t>
  </si>
  <si>
    <t xml:space="preserve">Повернено  внесків транспортними засобами, усього, </t>
  </si>
  <si>
    <t>пункти 3.2, 3.3</t>
  </si>
  <si>
    <t>власнику</t>
  </si>
  <si>
    <t>рухомим майном, усього</t>
  </si>
  <si>
    <t>пункт 3.4</t>
  </si>
  <si>
    <t xml:space="preserve">Повернено внесків рухомим майном, усього, </t>
  </si>
  <si>
    <t>пункти 3.5, 3.6</t>
  </si>
  <si>
    <t>Внески нематеріальними активами, усього</t>
  </si>
  <si>
    <t>глава 4</t>
  </si>
  <si>
    <t xml:space="preserve">розділу ІІІ </t>
  </si>
  <si>
    <t>Повернено внесків нематеріальними активами, усього, у тому числі:</t>
  </si>
  <si>
    <t>пункти 4.2, 4.3</t>
  </si>
  <si>
    <t>Внески цінними паперами, усього</t>
  </si>
  <si>
    <t>глава 5</t>
  </si>
  <si>
    <t xml:space="preserve">Повернено внесків цінними паперами, усього, </t>
  </si>
  <si>
    <r>
      <t>пункти</t>
    </r>
    <r>
      <rPr>
        <sz val="12"/>
        <color theme="1"/>
        <rFont val="Times New Roman"/>
        <family val="1"/>
        <charset val="204"/>
      </rPr>
      <t xml:space="preserve"> 5.2, 5.3</t>
    </r>
  </si>
  <si>
    <t>Спонсорські внески, усього</t>
  </si>
  <si>
    <t>глава 6</t>
  </si>
  <si>
    <t xml:space="preserve">Повернено спонсорських внесків, усього, </t>
  </si>
  <si>
    <r>
      <t>пункти</t>
    </r>
    <r>
      <rPr>
        <sz val="12"/>
        <color theme="1"/>
        <rFont val="Times New Roman"/>
        <family val="1"/>
        <charset val="204"/>
      </rPr>
      <t xml:space="preserve"> 6.2, 6.3</t>
    </r>
  </si>
  <si>
    <t>Витрати на здійснення статутної діяльності, усього,</t>
  </si>
  <si>
    <t>розділ IV</t>
  </si>
  <si>
    <t>заробітна плата</t>
  </si>
  <si>
    <t>оренда приміщення (будинку, офіса, квартири)</t>
  </si>
  <si>
    <t>пункт 1.1.2)</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</si>
  <si>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</si>
  <si>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</si>
  <si>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</si>
  <si>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</si>
  <si>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</si>
  <si>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</si>
  <si>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</si>
  <si>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</si>
  <si>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</si>
  <si>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</si>
  <si>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</si>
  <si>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</si>
  <si>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</si>
  <si>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</si>
  <si>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t>
  </si>
  <si>
    <t xml:space="preserve"> з них:</t>
  </si>
  <si>
    <t>регіональні відділення</t>
  </si>
  <si>
    <t>інші зареєстровані структурні підрозділи</t>
  </si>
  <si>
    <t xml:space="preserve">витрачено з виборчих фондів </t>
  </si>
  <si>
    <t xml:space="preserve">повернуто з виборчих фондів, </t>
  </si>
  <si>
    <t xml:space="preserve">з них: </t>
  </si>
  <si>
    <t>юридичним особам та фізичним особам − підприємцям</t>
  </si>
  <si>
    <t>фізичним особам</t>
  </si>
  <si>
    <r>
      <t xml:space="preserve">перераховано до державного бюджету з </t>
    </r>
    <r>
      <rPr>
        <sz val="10"/>
        <color rgb="FF000000"/>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</si>
  <si>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</si>
  <si>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</si>
  <si>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</si>
  <si>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</si>
  <si>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</si>
  <si>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</si>
  <si>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</si>
  <si>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</si>
  <si>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</si>
  <si>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</si>
  <si>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</si>
  <si>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</si>
  <si>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</si>
  <si>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</si>
  <si>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</si>
  <si>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</si>
  <si>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</si>
  <si>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</si>
  <si>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</si>
  <si>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ЖИТОМИРСЬКА РЕГІОНАЛЬНА ОРГАНІЗАЦІЯ ПОЛІТИЧНОЇ ПАРТІЇ "СОЦІАЛЬНА СПРАВЕДЛИВІСТЬ"</t>
  </si>
  <si>
    <t>10025, Житомирська обл., місто Житомир, ВУЛИЦЯ ВІТРУКА, будинок 9</t>
  </si>
  <si>
    <t>ПОЛТАВСЬКА РЕГІОНАЛЬНА ОРГАНІЗАЦІЯ ПОЛІТИЧНОЇ ПАРТІЇ "СОЦІАЛЬНА СПРАВЕДЛИВІСТЬ"</t>
  </si>
  <si>
    <t>36010, Полтавська обл., місто Полтава, ВУЛИЦЯ ПОЛОВКИ, будинок 64</t>
  </si>
  <si>
    <t>ЗАПОРІЗЬКА РЕГІОНАЛЬНА ОРГАНІЗАЦІЯ ПОЛІТИЧНОЇ ПАРТІЇ "СОЦІАЛЬНА СПРАВЕДЛИВІСТЬ"</t>
  </si>
  <si>
    <t>69002, Запорізька обл.,місто Запоріжжя, вул.Фортечна,буд.4а,кім.1</t>
  </si>
  <si>
    <t>ДНІПРОПЕТРОВСЬКА РЕГІОНАЛЬНА ОРГАНІЗАЦІЯ ПОЛІТИЧНОЇ ПАРТІЇ "СОЦІАЛЬНА СПРАВЕДЛИВІСТЬ"</t>
  </si>
  <si>
    <t>49044, Дніпропетровська обл., місто Дніпро, ВУЛИЦЯ ШЕВЧЕНКА, будинок 10, кімната 216</t>
  </si>
  <si>
    <t>Севастопальська міська організація політичної партії "Український республіканський альянс"</t>
  </si>
  <si>
    <t>99023, місто Севастополь, вул.Даші Севастопольської, буд.1</t>
  </si>
  <si>
    <t>ЧЕРНІВЕЦЬКА РЕГІОНАЛЬНА ОРГАНІЗАЦІЯ ПОЛІТИЧНОЇ ПАРТІЇ "СОЦІАЛЬНА СПРАВЕДЛИВІСТЬ"</t>
  </si>
  <si>
    <t>58000, Чернівецька обл., місто Чернівці, ВУЛИЦЯ ГАГАРІНА, будинок 40</t>
  </si>
  <si>
    <t xml:space="preserve">ЗАКАРПАТСЬКА РЕГІОНАЛЬНА ОРГАНІЗАЦІЯ ПОЛІТИЧНОЇ ПАРТІЇ "СОЦІАЛЬНА СПРАВЕДЛИВІСЬ" </t>
  </si>
  <si>
    <t>88000, Закарпатська обл., місто Ужгород, вул.Орлина,буд.13</t>
  </si>
  <si>
    <t>ВІННИЦЬКА РЕГІОНАЛЬНА ОРГАНІЗАЦІЯ ПОЛІТИЧНОЇ ПАРТІЇ "СОЦІАЛЬНАВ СПРАВЕДЛИВІСТЬ"</t>
  </si>
  <si>
    <t>21001, Вінницька обл., м.Вінниця,вул.Замостя-нська, буд.30, кв.17</t>
  </si>
  <si>
    <t>ЛЬВІВСЬКА РЕГІОНАЛЬНА ОРГАНІЗАЦІЯ ПОЛІТИЧНОЇ ПАРТІЇ "СОЦІАЛЬНА СПРАВЕДЛИВІСТЬ"</t>
  </si>
  <si>
    <t>79035, Львівська обл., місто Львів, ВУЛИЦЯ КЕРЧЕНСЬКА, будинок 8</t>
  </si>
  <si>
    <t>Донецька обласна організація політичної партії "Український республіканський альянс"</t>
  </si>
  <si>
    <t>84601,Донецька обл., місто Горлівка, вул.Мініна і Пожарського, буд.7А/3</t>
  </si>
  <si>
    <t>СУМСЬКА РЕГІОНАЛЬНА ОРГАНІЗАЦІЯ ПОЛІТИЧНОЇ ПАРТІЇ "СОЦІАЛЬНА СПРАВЕДЛИВІСТЬ"</t>
  </si>
  <si>
    <t>40030, Сумська обл., місто Суми, ВУЛИЦЯ ГЕРАСИМА КОНДРАТЬЄВА, будинок 25, кімната 300</t>
  </si>
  <si>
    <t>СУМСЬКА РАЙОННА ОРГАНІЗАЦІЯ ПОЛІТИЧНОЇ ПАРТІЇ "СОЦІАЛЬНА СПРАВЕДЛИВІСТЬ"</t>
  </si>
  <si>
    <t>40000, Сумська обл., місто Суми, вул.Соборна, буд.46</t>
  </si>
  <si>
    <t>КОНОТОПСЬКА РАЙОННА ОРГАНІЗАЦІЯ ПОЛІТИЧНОЇ ПАРТІЇ "СОЦІАЛЬНА СПРАВЕДЛИВІСТЬ"</t>
  </si>
  <si>
    <t>ОХТИРСЬКА РАЙОННА ОРГАНІЗАЦІЯ ПОЛІТИЧНОЇ ПАРТІЇ "СОЦІАЛЬНА СПРАВЕДЛИВІСТЬ"</t>
  </si>
  <si>
    <t>ЛЕБЕДИНСЬКА РАЙОННА ОРГАНІЗАЦІЯ ПОЛІТИЧНОЇ ПАРТІЇ "СОЦІАЛЬНА СПРАВЕДЛИВІСТЬ"</t>
  </si>
  <si>
    <t>40000, Сумська обл., місто Суми, вул.Соборна, буд.46, офіс 5</t>
  </si>
  <si>
    <t>ТРОСТЯНЕЦЬКА РАЙОННА ОРГАНІЗАЦІЯ ПОЛІТИЧНОЇ ПАРТІЇ "СОЦІАЛЬНА СПРАВЕДЛИВІСТЬ"</t>
  </si>
  <si>
    <t>РОМЕНСЬКА РАЙОННА ОРГАНІЗАЦІЯ ПОЛІТИЧНОЇ ПАРТІЇ "СОЦІАЛЬНА СПРАВЕДЛИВІСТЬ"</t>
  </si>
  <si>
    <t>РІВНЕНСЬКА РЕГІОНАЛЬНА ОРГАНІЗАЦІЯ ПОЛІТИЧНОЇ ПАРТІЇ "СОЦІАЛЬНА СПРАВЕДЛИВІСТЬ"</t>
  </si>
  <si>
    <t>33003, Рівненська обл., місто Рівне, ВУЛИЦЯ ГАГАРІНА, будинок 29</t>
  </si>
  <si>
    <t>КІРОВОГРАДСЬКА РЕГІОНАЛЬНА ОРГАНІЗАЦІЯ ПОЛІТИЧНОЇ ПАРТІЇ "СОЦІАЛЬНА СПРАВЕДЛИВІСТЬ"</t>
  </si>
  <si>
    <t>25006, Кіровоградська обл., місто Кропивницький, БУЛЬВАР СТУДЕНТСЬКИЙ, будинок 1, кімната 303</t>
  </si>
  <si>
    <t>ЧЕРНІГІВСЬКА РЕГІОНАЛЬНА ОРГАНІЗАЦІЯ ПОЛІТИЧНОЇ ПАРТІЇ "СОЦІАЛЬНА СПРАВЕДЛИВІСТЬ"</t>
  </si>
  <si>
    <t>14000, Чернігівська обл., місто Чернігів, ВУЛИЦЯ КНЯЗЯ ЧОРНОГО, будинок 4, кімната 210/1</t>
  </si>
  <si>
    <t>МИКОЛАЇВСЬКА РЕГІОНАЛЬНА ОРГАНІЗАЦІЯ ПОЛІТИЧНОЇ ПАРТІЇ "СОЦІАЛЬНА СПРАВЕДЛИВІСТЬ"</t>
  </si>
  <si>
    <t>54001,Миколаївська обл.,місто Миколаїв, вул.Велика Морська, буд.49</t>
  </si>
  <si>
    <t>ХМЕЛЬНИЦЬКА РЕГІОНАЛЬНА ОРГАНІЗАЦІЯ ПОЛІТИЧНОЇ ПАРТІЇ "СОЦІАЛЬНА СПРАВЕДЛИВІСТЬ"</t>
  </si>
  <si>
    <t>ХМЕЛЬНИЦЬКА МІСЬКА ОРГАНІЗАЦІЯ ПОЛІТИЧНОЇ ПАРТІЇ "СОЦІАЛЬНА СПРАВЕДЛИВІСТЬ"</t>
  </si>
  <si>
    <t>29000, Хмельницька обл.,місто Хмельницький, вулиця Проскурівська , будинок 45</t>
  </si>
  <si>
    <t>Одеська обласна організація політичної партії "Соціальна справедливість"</t>
  </si>
  <si>
    <t>66400, Одеська обл., Ананьївський район, місто Ананьєв, вул.Гагаріна, буд.17</t>
  </si>
  <si>
    <t>ШОСТКИНСЬКА РАЙОННА ОРГАНІЗАЦІЯ ПОЛІТИЧНОЇ ПАРТІЇ "СОЦІАЛЬНА СПРАВЕДЛИВІСТЬ"</t>
  </si>
  <si>
    <t>40000, Сумська обл.,місто Суми, вул.Соборна, буд.46</t>
  </si>
  <si>
    <t>ТЕПЛИЦЬКА РАЙОННА ОРГАНІЗАЦІЯ ПОЛІТИЧНОЇ ПАРТІЇ "СОЦІАЛЬНА СПРАВЕДЛИВІСТЬ"</t>
  </si>
  <si>
    <t>23800, Вінницька обол., Теплицький район, смт. Теплик, вул.Незалежності, буд.13, кв.4</t>
  </si>
  <si>
    <t>ЛІТИНСЬКА РАЙОННА ОРГАНІЗАЦІЯ ПОЛІТИЧНОЇ ПАРТІЇ "СОЦІАЛЬНА СПРАВЕДЛИВІСТЬ"</t>
  </si>
  <si>
    <t>42976471</t>
  </si>
  <si>
    <t>23800, Вінницька обол., Літинський район, смт. Літин, вул.Івана Богуна, буд.4</t>
  </si>
  <si>
    <t>ТИВРІВСЬКА РАЙОННА ОРГАНІЗАЦІЯ ПОЛІТИЧНОЇ ПАРТІЇ "СОЦІАЛЬНА СПРАВЕДЛИВІСТЬ"</t>
  </si>
  <si>
    <t>4297667</t>
  </si>
  <si>
    <t>23342, Вінницька обл., Тиврівський район. С.Красне, вул.Базарна, буд.4</t>
  </si>
  <si>
    <t>ЛИПОВЕЦЬКА РАЙОННА ОРГАНІЗАЦІЯ ПОЛІТИЧНОЇ ПАРТІЇ "СОЦІАЛЬНА СПРАВЕДЛИВІСТЬ"</t>
  </si>
  <si>
    <t>42976377</t>
  </si>
  <si>
    <t>22500, Вінницька обл, Липовецький район, мість Липовець, вул.Зелена, буд.31</t>
  </si>
  <si>
    <t>ГОРОДОЦЬКА РАЙОННА ОРГАНІЗАЦІЯ ПОЛІТИЧНОЇ ПАРТІЇ "СОЦІАЛЬНА СПРАВЕДЛИВІСТЬ"</t>
  </si>
  <si>
    <t>29000, Хмельницька обл., місто Хмельницький, вул.Проскурівська, буд.45</t>
  </si>
  <si>
    <t>ТЕОФІПОЛЬСЬКА РАЙОННА ОРГАНІЗАЦІЯ ПОЛІТИЧНОЇ ПАРТІЇ "СОЦІАЛЬНА СПРАВЕДЛИВІСТЬ"</t>
  </si>
  <si>
    <t>ШЕПЕТІВСЬКА МІСЬКА ОРГАНІЗАЦІЯ ПОЛІТИЧНОЇ ПАРТІЇ "СОЦІАЛЬНА СПРАВЕДЛИВІСТЬ"</t>
  </si>
  <si>
    <t>НЕТІШИНСЬКА МІСЬКА ОРГАНІЗАЦІЯ ПОЛІТИЧНОЇ ПАРТІЇ "СОЦІАЛЬНА СПРАВЕДЛИВІСТЬ"</t>
  </si>
  <si>
    <t>ВОЛОЧИСЬКА РАЙОННА ОРГАНІЗАЦІЯ ПОЛІТИЧНОЇ ПАРТІЇ "СОЦІАЛЬНА СПРАВЕДЛИВІСТЬ</t>
  </si>
  <si>
    <t>43037458</t>
  </si>
  <si>
    <t>ЯРМОЛИНЕЦЬКА РАЙОННА ОРГАНІЗАЦІЯ ПОЛІТИЧНОЇ ПАРТІЇ "СОЦІАЛЬНА СПРАВЕДЛИВІТЬ"</t>
  </si>
  <si>
    <t>43033542</t>
  </si>
  <si>
    <t>НОВОУШИЦЬКА РАЙОННА ОРГАНІЗАЦІЯ ПОЛІТИЧНОЇ ПАРТІЇ "СОЦІАЛЬНА СПРАВЕДЛИВІСТЬ"</t>
  </si>
  <si>
    <t>43032892</t>
  </si>
  <si>
    <t>ПОЛОНСЬКА РАЙОННА ОРГАНІЗАЦІЯ ПОЛІТИЧНОЇ ПАРТІЇ "СОЦІАЛЬНА СПРАВЕДЛИВІСТЬ"</t>
  </si>
  <si>
    <t>42986102</t>
  </si>
  <si>
    <t>ХМЕЛЬНИЦЬКА РАЙОННА ОРГАНІЗАЦІЯ ПОЛІТИЧНОЇ ПАРТІЇ "СОЦІАЛЬНА СПРАВЕДЛИВІСТЬ"</t>
  </si>
  <si>
    <t>42966275</t>
  </si>
  <si>
    <t>СТАРОКОНСТЯНТИ-НІВСЬКА РАЙОННА ОРГАНІЗАЦІЯ ПОЛІТИЧНОЇ ПАРТІЇ "СОЦІАЛЬНА СПРАВЕДЛИВІСТЬ"</t>
  </si>
  <si>
    <t>42967362</t>
  </si>
  <si>
    <t>ДЕРАЖНЯНСЬКА  РАЙОННА ОРГАНІЗАЦІЯ ПОЛІТИЧНОЇ ПАРТІЇ "СОЦІАЛЬНА СПРАВЕДЛИВІСТЬ"</t>
  </si>
  <si>
    <t>42984414</t>
  </si>
  <si>
    <t>ВІНЬКОВЕЦЬКА РАЙОННА ОРГАНІЗАЦІЯ ПОЛІТИЧНОЇ ПАРТІЇ "СОЦІАЛЬНА СПРАВЕДЛИВІСТЬ"</t>
  </si>
  <si>
    <t>42983866</t>
  </si>
  <si>
    <t>КАМ"ЯНЕЦЬ - ПОДІЛЬСЬКА РАЙОННА ОРГАНІЗАЦІЯ ПОЛІТИЧНОЇ ПАРТІЇ "СОЦІАЛЬНА СПРАВЕДЛИВІСТЬ"</t>
  </si>
  <si>
    <t>42984346</t>
  </si>
  <si>
    <t>КАМ"ЯНЕЦЬ - ПОДІЛЬСЬКА МІСЬКА ОРГАНІЗАЦІЯ ПОЛІТИЧНОЇ ПАРТІЇ "СОЦІАЛЬНА СПРАВЕДЛИВІСТЬ"</t>
  </si>
  <si>
    <t>42983536</t>
  </si>
  <si>
    <t>СТАРОКОНСТЯНТИ-НІВСЬКА  МІСЬКА ОРГАНІЗАЦІЯ ПОЛІТИЧНОЇ ПАРТІЇ "СОЦІАЛЬНА СПРАВЕДЛИВІСТЬ"</t>
  </si>
  <si>
    <t>42967210</t>
  </si>
  <si>
    <t xml:space="preserve">Земельні ділянки   </t>
  </si>
  <si>
    <t xml:space="preserve">Гаражі, бокси,  складські приміщення </t>
  </si>
  <si>
    <t xml:space="preserve">Житлові приміщення, будинки, квартири </t>
  </si>
  <si>
    <t>м.Запоріжжя</t>
  </si>
  <si>
    <t>Ярош С.О.</t>
  </si>
  <si>
    <t>12 календарних місяців</t>
  </si>
  <si>
    <t>Запорізька обл.. М.Запоріжжя, вул.М.Гончаренка, буд.10б</t>
  </si>
  <si>
    <t>Полтавська обл., м.Кременчук</t>
  </si>
  <si>
    <t>Іванов В.В.</t>
  </si>
  <si>
    <t>Полтавська обл. м.Кременчук, вул.Перемоги, буд.7</t>
  </si>
  <si>
    <t>м.Ніжин</t>
  </si>
  <si>
    <t>Дем"яненко А.І.</t>
  </si>
  <si>
    <t>м.Ніжин, вул.Московська, буд.3а/2</t>
  </si>
  <si>
    <t>м.Херсон</t>
  </si>
  <si>
    <t>Жуков К.Г.</t>
  </si>
  <si>
    <t>м.Херсон, просп.Текстильників, буд.10</t>
  </si>
  <si>
    <t>м.Староконс- тянтинів</t>
  </si>
  <si>
    <t>Шевчук О.Ю.</t>
  </si>
  <si>
    <t>м.Староконс- тянтинів, вул.Острозького, 48</t>
  </si>
  <si>
    <t xml:space="preserve"> </t>
  </si>
  <si>
    <t>Полтавський р-н,с.Розсошенци</t>
  </si>
  <si>
    <t>ФОП Айдаєв Р.З</t>
  </si>
  <si>
    <t xml:space="preserve">24 календарних місяців </t>
  </si>
  <si>
    <t>м.Полтава, вул.Половки,64</t>
  </si>
  <si>
    <t xml:space="preserve"> Балансова вартість на кінець  звітного кварталу</t>
  </si>
  <si>
    <t xml:space="preserve"> Місце проживання власника</t>
  </si>
  <si>
    <r>
      <t xml:space="preserve"> РНОКПП </t>
    </r>
    <r>
      <rPr>
        <sz val="10"/>
        <color rgb="FF000000"/>
        <rFont val="Times New Roman"/>
        <family val="1"/>
        <charset val="204"/>
      </rPr>
      <t>або серія та номер паспорта</t>
    </r>
    <r>
      <rPr>
        <sz val="10"/>
        <color theme="1"/>
        <rFont val="Times New Roman"/>
        <family val="1"/>
        <charset val="204"/>
      </rPr>
      <t xml:space="preserve"> з відміткою</t>
    </r>
  </si>
  <si>
    <t xml:space="preserve"> Прізвище, ім’я, по батькові власника</t>
  </si>
  <si>
    <t xml:space="preserve"> Термін корис-тування</t>
  </si>
  <si>
    <t xml:space="preserve"> Вартість майна на момент отримання </t>
  </si>
  <si>
    <t xml:space="preserve"> Дата отримання</t>
  </si>
  <si>
    <t xml:space="preserve"> Реєстраційні дані майна  </t>
  </si>
  <si>
    <t xml:space="preserve"> Загальна площа (кв. м) </t>
  </si>
  <si>
    <t xml:space="preserve"> Місце-знаходження об’єкта (країна, адреса)</t>
  </si>
  <si>
    <t xml:space="preserve"> Перелік майна</t>
  </si>
  <si>
    <t>2.1. Відомості про нерухоме майно: власник – фізична особа</t>
  </si>
  <si>
    <t>2. Відомості про майно, у тому числі за кордоном, що перебуває на праві користування політичної партії</t>
  </si>
  <si>
    <t xml:space="preserve">Інші транспортні засоби </t>
  </si>
  <si>
    <r>
      <t>Повітряні судна</t>
    </r>
    <r>
      <rPr>
        <vertAlign val="superscript"/>
        <sz val="10"/>
        <color theme="1"/>
        <rFont val="Times New Roman"/>
        <family val="1"/>
        <charset val="204"/>
      </rPr>
      <t xml:space="preserve">  </t>
    </r>
  </si>
  <si>
    <t>Автомобілі вантажні (спеціальні)</t>
  </si>
  <si>
    <r>
      <t>Автомобілі легкові</t>
    </r>
    <r>
      <rPr>
        <vertAlign val="superscript"/>
        <sz val="10"/>
        <color theme="1"/>
        <rFont val="Times New Roman"/>
        <family val="1"/>
        <charset val="204"/>
      </rPr>
      <t xml:space="preserve"> </t>
    </r>
    <r>
      <rPr>
        <sz val="10"/>
        <color theme="1"/>
        <rFont val="Times New Roman"/>
        <family val="1"/>
        <charset val="204"/>
      </rPr>
      <t xml:space="preserve">  </t>
    </r>
  </si>
  <si>
    <t xml:space="preserve"> Балансова вартість на кінець звітного кварталу </t>
  </si>
  <si>
    <t xml:space="preserve"> Сума доходу за звітний період (оренда тощо) </t>
  </si>
  <si>
    <t xml:space="preserve"> Термін користу-вання </t>
  </si>
  <si>
    <t xml:space="preserve"> Дата отри-мання майна </t>
  </si>
  <si>
    <t xml:space="preserve"> Рік випуску</t>
  </si>
  <si>
    <t xml:space="preserve"> Перелік транспортних засобів</t>
  </si>
  <si>
    <t>2.2.1. Транспортні засоби: власник - фізична особа</t>
  </si>
  <si>
    <t>2.2. Відомості про рухоме майно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</si>
  <si>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</si>
  <si>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 Балансова вартість на кінець звітного кварталу</t>
  </si>
  <si>
    <t xml:space="preserve"> Місце- знаход-ження власника</t>
  </si>
  <si>
    <t xml:space="preserve"> Ідентифіка- ційний код юридичної особи за ЄДРПОУ </t>
  </si>
  <si>
    <t xml:space="preserve"> Повне наймену- вання власника</t>
  </si>
  <si>
    <t xml:space="preserve"> Вартість майна на момент отримання</t>
  </si>
  <si>
    <t xml:space="preserve"> Дата отримання </t>
  </si>
  <si>
    <t>2) власник - юридична особа</t>
  </si>
  <si>
    <t xml:space="preserve">1) власник - фізична особа </t>
  </si>
  <si>
    <t>2.2.2. Рухоме майно*:</t>
  </si>
  <si>
    <t>Авторське право та суміжні з ним права (на літературні та музичні твори, програми для ЕОМ)</t>
  </si>
  <si>
    <t xml:space="preserve">Об’єкти промислової власності (право на винаходи, промислові зразки, ноу-хау тощо) </t>
  </si>
  <si>
    <t>Комерційні позначення (товарні знаки, торгові марки)</t>
  </si>
  <si>
    <t xml:space="preserve">Сума доходу за звітний період (оренда тощо) </t>
  </si>
  <si>
    <t xml:space="preserve">Місце- знаход-ження власника </t>
  </si>
  <si>
    <t>Ідентифіка-ційний код юридичної особи за ЄДРПОУ</t>
  </si>
  <si>
    <t xml:space="preserve">Повне найменування власника </t>
  </si>
  <si>
    <t xml:space="preserve">Термін користу-вання  </t>
  </si>
  <si>
    <t>Наявність/ відсутність обтяжень</t>
  </si>
  <si>
    <t xml:space="preserve">Вартість на момент отримання  </t>
  </si>
  <si>
    <t>Дата отри- мання</t>
  </si>
  <si>
    <t>Місце- знаходження об’єкта (країна, адреса)</t>
  </si>
  <si>
    <t>2.3. Відомості про нематеріальні активи:</t>
  </si>
  <si>
    <r>
      <t xml:space="preserve">Отримано грошових коштів </t>
    </r>
    <r>
      <rPr>
        <sz val="10"/>
        <color theme="1"/>
        <rFont val="Times New Roman"/>
        <family val="1"/>
        <charset val="204"/>
      </rPr>
      <t>на рахунок для відшкодування витрат з фінансування передвиборної агітації</t>
    </r>
  </si>
  <si>
    <t xml:space="preserve">пункт 2.1 глави 2  </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</si>
  <si>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</si>
  <si>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</si>
  <si>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Примітка</t>
  </si>
  <si>
    <t>Сума (грн)</t>
  </si>
  <si>
    <t xml:space="preserve">Перелік надходжень </t>
  </si>
  <si>
    <t>Зведена таблиця грошових коштів політичної 
партії станом на кінець відповідного звітного кварталу</t>
  </si>
  <si>
    <t>ІІ. Відомості про грошові кошти політичної партії</t>
  </si>
  <si>
    <t>*Заповнюється у разі отримання політичною партією таких коштів.</t>
  </si>
  <si>
    <r>
      <t xml:space="preserve"> </t>
    </r>
    <r>
      <rPr>
        <sz val="10"/>
        <color theme="1"/>
        <rFont val="Times New Roman"/>
        <family val="1"/>
        <charset val="204"/>
      </rPr>
      <t>Сума коштів</t>
    </r>
  </si>
  <si>
    <r>
      <t xml:space="preserve"> </t>
    </r>
    <r>
      <rPr>
        <sz val="10"/>
        <color theme="1"/>
        <rFont val="Times New Roman"/>
        <family val="1"/>
        <charset val="204"/>
      </rPr>
      <t>Номер рахунку</t>
    </r>
  </si>
  <si>
    <t xml:space="preserve"> Найменування банку та/або інших фінансових установ  </t>
  </si>
  <si>
    <t>1.4.  Грошові кошти на рахунку для отримання коштів з Державного бюджету України на фінансування статутної діяльності *</t>
  </si>
  <si>
    <t>1.3. Грошові кошти на рахунку для відшкодування витрат,  пов’язаних із фінансуванням передвиборної агітації *</t>
  </si>
  <si>
    <t>1.2. Грошові кошти на рахунках виборчого фонду політичної партії</t>
  </si>
  <si>
    <t>розрахунковий</t>
  </si>
  <si>
    <t>ПАТ КБ"Привабанк"</t>
  </si>
  <si>
    <r>
      <t xml:space="preserve"> </t>
    </r>
    <r>
      <rPr>
        <sz val="10"/>
        <color theme="1"/>
        <rFont val="Times New Roman"/>
        <family val="1"/>
        <charset val="204"/>
      </rPr>
      <t>Вид рахунку</t>
    </r>
  </si>
  <si>
    <t>1.1. Грошові кошти на рахунку  політичної партії</t>
  </si>
  <si>
    <t>1. Відомості про грошові кошти на рахунках  політичної партії</t>
  </si>
  <si>
    <t>Усього надійшло коштів</t>
  </si>
  <si>
    <t>Номер розрахункового документа</t>
  </si>
  <si>
    <t>Дата надходження
коштів</t>
  </si>
  <si>
    <t>2.3. Відомості про надходження коштів на рахунок для відшкодування витрат, пов’язаних з фінансуванням передвиборної агітації*</t>
  </si>
  <si>
    <t>Дата повернення</t>
  </si>
  <si>
    <t>2.2. Відомості про повернення коштів з рахунку для отримання коштів з Державного бюджету України на фінансування статутної діяльності</t>
  </si>
  <si>
    <t>Дата надходження коштів</t>
  </si>
  <si>
    <t>2.1. Надходження на рахунок для отримання коштів з  Державного бюджету України на фінансування статутної діяльності *</t>
  </si>
  <si>
    <t xml:space="preserve"> 2. Відомості щодо надходження коштів з Державного бюджету  України на рахунки політичної партії</t>
  </si>
  <si>
    <t>пункт 6.3</t>
  </si>
  <si>
    <t>Повернено спонсорських внесків, що надійшли помилково, усього,  у тому числі:</t>
  </si>
  <si>
    <t>пункт 6.2</t>
  </si>
  <si>
    <t>Повернено спонсорських внесків, що надійшли з порушенням вимог законодавства, усього,  у тому числі:</t>
  </si>
  <si>
    <t>пункт 6.1  глави 6</t>
  </si>
  <si>
    <t>Надійшло спонсорських внесків, усього</t>
  </si>
  <si>
    <t>пункт 5.3</t>
  </si>
  <si>
    <t>внесків цінними паперами до державного бюджету</t>
  </si>
  <si>
    <t>юридичним особам</t>
  </si>
  <si>
    <t>підпункти 1, 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</si>
  <si>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</si>
  <si>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</si>
  <si>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5.2</t>
  </si>
  <si>
    <t>внесків цінними паперами власнику, усього, у тому числі:</t>
  </si>
  <si>
    <t>Повернено внесків цінними паперами, що надійшли з порушенням вимог законодавства, усього,  у тому числі:</t>
  </si>
  <si>
    <t xml:space="preserve">від юридичних осіб </t>
  </si>
  <si>
    <t xml:space="preserve">від фізичних осіб </t>
  </si>
  <si>
    <t>пункт 5.1  глави 5</t>
  </si>
  <si>
    <t>Надійшло внесків цінними паперами, усього, у тому числі:</t>
  </si>
  <si>
    <t>пункт 4.3</t>
  </si>
  <si>
    <t>внесків нематеріальними активами до державного бюджету</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</si>
  <si>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</si>
  <si>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</si>
  <si>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пункт 4.2</t>
  </si>
  <si>
    <t>внесків нематеріальними активами власнику, усього, у тому числі:</t>
  </si>
  <si>
    <t>Повернено внесків нематеріальними активами, що надійшли з порушенням вимог законодавства, усього,  у тому числі:</t>
  </si>
  <si>
    <t>пункт 4.1  глави 4</t>
  </si>
  <si>
    <t>Надійшло внесків нематеріальними активами, усього, у тому числі:</t>
  </si>
  <si>
    <t>пункт 3.6</t>
  </si>
  <si>
    <t>внесків рухомим майном до державного бюджету</t>
  </si>
  <si>
    <t>внесків рухомим майном власнику, усього,  у тому числі:</t>
  </si>
  <si>
    <t>Повернено внесків рухомим майном, що надійшли помилково, усього,  у тому числі:</t>
  </si>
  <si>
    <t>пункт 3.5</t>
  </si>
  <si>
    <t>внесків рухомим майном власнику, усього, у тому числі:</t>
  </si>
  <si>
    <t>Повернено внесків рухомим майном, що надійшли з порушенням вимог законодавства, усього,  у тому числі:</t>
  </si>
  <si>
    <t xml:space="preserve">від юридичних осіб  </t>
  </si>
  <si>
    <t xml:space="preserve">від фізичних осіб  </t>
  </si>
  <si>
    <t xml:space="preserve"> рухомим майном, усього, у тому числі:</t>
  </si>
  <si>
    <t>пункт 3.3</t>
  </si>
  <si>
    <t>внесків транспортним засобами до державного бюджету</t>
  </si>
  <si>
    <t xml:space="preserve">юридичним особам </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</si>
  <si>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</si>
  <si>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</si>
  <si>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пункт 3.2</t>
  </si>
  <si>
    <t>внесків транспортними засобами до державного бюджету</t>
  </si>
  <si>
    <t xml:space="preserve"> фізичним особам </t>
  </si>
  <si>
    <t>внесків транспортними засобами власнику, усього,  у тому числі:</t>
  </si>
  <si>
    <t>Повернено внесків транспортними засобами, що надійшли з порушенням вимог законодавства усього,  у тому числі:</t>
  </si>
  <si>
    <t>транспортними засобами, усього, у тому числі:</t>
  </si>
  <si>
    <t>пункт 3.1  глави 3</t>
  </si>
  <si>
    <t>Надійшло внесків рухомим майном, усього, у тому числі:</t>
  </si>
  <si>
    <t xml:space="preserve">внесків нерухомим майном до державного бюджету </t>
  </si>
  <si>
    <t>внесків нерухомим майном власнику, усього,  у тому числі:</t>
  </si>
  <si>
    <t>Повернено внесків нерухомим майном, що надійшли помилково, усього,  у тому числі:</t>
  </si>
  <si>
    <t>внесків нерухомим майном до державного бюджету</t>
  </si>
  <si>
    <t>Повернено внесків нерухомим майном, що надійшли з порушенням вимог законодавства, усього,  у тому числі:</t>
  </si>
  <si>
    <t>від юридичних осіб</t>
  </si>
  <si>
    <t>пункт 2.1 глави 2</t>
  </si>
  <si>
    <t>Надійшло внесків нерухомим майном, усього, у тому числі:</t>
  </si>
  <si>
    <t>пункт 1.6</t>
  </si>
  <si>
    <t>грошових коштів до державного бюджету</t>
  </si>
  <si>
    <t>грошових коштів власнику, усього,  у тому числі:</t>
  </si>
  <si>
    <t>Повернено коштів, що надійшли помилково на рахунки виборчого фонду, усього,  у тому числі:</t>
  </si>
  <si>
    <t>пункт 1.5</t>
  </si>
  <si>
    <t>Повернено коштів, що надійшли з порушенням вимог законодавства на рахунки виборчого фонду, усього,  у тому числі:</t>
  </si>
  <si>
    <t xml:space="preserve"> на рахунки виборчого фонду, усього у тому числі:</t>
  </si>
  <si>
    <t>власнику, усього, у тому числі:</t>
  </si>
  <si>
    <t>Повернено коштів, що надійшли помилково на рахунки політичної партії, усього,  у тому числі:</t>
  </si>
  <si>
    <t>пункт1.2</t>
  </si>
  <si>
    <t>Повернено коштів, що надійшли з порушенням вимог законодавства на рахунки політичної партії,  усього,  у тому числі:</t>
  </si>
  <si>
    <t>від фізичних осіб</t>
  </si>
  <si>
    <t>на рахунки політичної партії, усього,  у тому числі:</t>
  </si>
  <si>
    <t>Надійшло внесків грошовими коштами, усього, у тому числі:</t>
  </si>
  <si>
    <t>Сума (вартість), грн</t>
  </si>
  <si>
    <t>Зведена таблиця внесків на користь політичної партії станом на кінець відповідного звітного кварталу</t>
  </si>
  <si>
    <t>ІІІ. Відомості про внески на користь політичної партії,  у тому числі за кордоном, залежно від виду внеску</t>
  </si>
  <si>
    <t xml:space="preserve">Усього надійшло коштів </t>
  </si>
  <si>
    <t xml:space="preserve"> Сума (грн)</t>
  </si>
  <si>
    <t xml:space="preserve"> Місцезнаходження платника</t>
  </si>
  <si>
    <t xml:space="preserve"> Ідентифікаційний код юридичної особи за  ЄДРПОУ </t>
  </si>
  <si>
    <t xml:space="preserve"> Повне найменування платника</t>
  </si>
  <si>
    <t xml:space="preserve"> Номер розрахункового документа</t>
  </si>
  <si>
    <t xml:space="preserve">     Вид рахунку</t>
  </si>
  <si>
    <t xml:space="preserve"> Дата  надход-ження внеску</t>
  </si>
  <si>
    <t>2) від юридичних осіб</t>
  </si>
  <si>
    <t>м.Київ</t>
  </si>
  <si>
    <t>м.Дніпро</t>
  </si>
  <si>
    <t>м.Кропивницький</t>
  </si>
  <si>
    <t>Софієнко Олена Іванівна</t>
  </si>
  <si>
    <t>Мельников Микола Миколайович</t>
  </si>
  <si>
    <t>Василенко Ірина Миколаївна</t>
  </si>
  <si>
    <t>Черепанова Тетяна Олександрівна</t>
  </si>
  <si>
    <t>Маліновська Оксана Василівна</t>
  </si>
  <si>
    <t>Ластавчук Наталія Григорівна</t>
  </si>
  <si>
    <t xml:space="preserve"> Місце проживання платника</t>
  </si>
  <si>
    <t xml:space="preserve"> РНОКПП або серія та номер паспорта з відміткою</t>
  </si>
  <si>
    <t xml:space="preserve"> Прізвище, ім’я, по батькові платника</t>
  </si>
  <si>
    <t xml:space="preserve"> Дата надходження внеску</t>
  </si>
  <si>
    <t>1) від фізичних осіб</t>
  </si>
  <si>
    <t>1.1. Внески грошовими коштами на рахунки політичної партії:</t>
  </si>
  <si>
    <t>1. Відомості про внески грошовими коштами на рахунки політичної партії</t>
  </si>
  <si>
    <t>Усього повернено та перераховано коштів до Державного бюджету України</t>
  </si>
  <si>
    <t xml:space="preserve"> Сума, яка перераховується до бюджету (грн)</t>
  </si>
  <si>
    <t xml:space="preserve"> Сума  повернення (грн)</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</si>
  <si>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</si>
  <si>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</si>
  <si>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</si>
  <si>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</si>
  <si>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Ідентифіка-ційний код юридичної особи за  ЄДРПОУ </t>
  </si>
  <si>
    <t xml:space="preserve"> Повне найменування особи</t>
  </si>
  <si>
    <t xml:space="preserve"> Номер  розрахунко-вого документа  </t>
  </si>
  <si>
    <t xml:space="preserve"> Загальна сума надход- ження</t>
  </si>
  <si>
    <t xml:space="preserve"> Дата надход- ження внеску</t>
  </si>
  <si>
    <t xml:space="preserve"> Сума, яка перераховується до бюджету (грн) </t>
  </si>
  <si>
    <t xml:space="preserve"> Сума повернення (грн)</t>
  </si>
  <si>
    <t xml:space="preserve">Обґрунтування повернення </t>
  </si>
  <si>
    <t>Дата повер-нення</t>
  </si>
  <si>
    <t xml:space="preserve"> Місце проживання особи</t>
  </si>
  <si>
    <r>
      <t xml:space="preserve"> РНОКПП або серія та номер паспорта з відміткою</t>
    </r>
    <r>
      <rPr>
        <sz val="10"/>
        <color rgb="FF000000"/>
        <rFont val="Times New Roman"/>
        <family val="1"/>
        <charset val="204"/>
      </rPr>
      <t xml:space="preserve"> </t>
    </r>
  </si>
  <si>
    <t xml:space="preserve"> Прізвище, ім’я, по батькові особи, від якої отримано кошти</t>
  </si>
  <si>
    <t xml:space="preserve"> Загальна сума коштів</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</si>
  <si>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</si>
  <si>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Номер  розрахун-кового документа  </t>
  </si>
  <si>
    <t xml:space="preserve"> Дата надхо-дження внеску</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</si>
  <si>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</si>
  <si>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 Вид рахунку</t>
  </si>
  <si>
    <t>1.4. Внески грошовими коштами на рахунки виборчого фонду політичної партії:</t>
  </si>
  <si>
    <t xml:space="preserve"> 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</si>
  <si>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</si>
  <si>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</si>
  <si>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Загальна вартість </t>
  </si>
  <si>
    <t xml:space="preserve"> Ідентифіка-ційний код юридичної особи за  ЄДРПОУ</t>
  </si>
  <si>
    <t xml:space="preserve"> Повне найменування юридичної особи </t>
  </si>
  <si>
    <t xml:space="preserve"> Ринкова вартість майна (грн)</t>
  </si>
  <si>
    <t xml:space="preserve"> Місце-  знаходження майна</t>
  </si>
  <si>
    <t xml:space="preserve">  Реєстраційні дані </t>
  </si>
  <si>
    <t xml:space="preserve"> Вид нерухомого майна</t>
  </si>
  <si>
    <r>
      <t xml:space="preserve"> </t>
    </r>
    <r>
      <rPr>
        <sz val="10"/>
        <color theme="1"/>
        <rFont val="Times New Roman"/>
        <family val="1"/>
        <charset val="204"/>
      </rPr>
      <t>РНОКПП або серія та номер паспорта з відміткою</t>
    </r>
  </si>
  <si>
    <t xml:space="preserve"> Прізвище, ім’я, по батькові  особи</t>
  </si>
  <si>
    <t xml:space="preserve"> Ринкова вартість майна </t>
  </si>
  <si>
    <t xml:space="preserve"> Місце- знаходження майна</t>
  </si>
  <si>
    <r>
      <t xml:space="preserve"> </t>
    </r>
    <r>
      <rPr>
        <sz val="10"/>
        <color theme="1"/>
        <rFont val="Times New Roman"/>
        <family val="1"/>
        <charset val="204"/>
      </rPr>
      <t xml:space="preserve">Реєстраційні дані майна </t>
    </r>
  </si>
  <si>
    <t xml:space="preserve">2.1. Внески нерухомим майном на користь політичної партії:  </t>
  </si>
  <si>
    <t xml:space="preserve">3.2. Відомості про внески нерухомим майном на користь політичної партії,
 у тому числі за кордоном, залежно від особи, що їх здійснила </t>
  </si>
  <si>
    <t xml:space="preserve">Усього повернено та перераховано коштів до Державного бюджету України </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</si>
  <si>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</si>
  <si>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</si>
  <si>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</si>
  <si>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</si>
  <si>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 ційний код юридичної особи за  ЄДРПОУ</t>
  </si>
  <si>
    <t xml:space="preserve"> Повне наймену- вання особи</t>
  </si>
  <si>
    <t xml:space="preserve"> Ринкова вартість майна</t>
  </si>
  <si>
    <t xml:space="preserve"> Реєстрацій-ні дані  </t>
  </si>
  <si>
    <t xml:space="preserve"> Місце- знаходже-ння об’єкта</t>
  </si>
  <si>
    <t xml:space="preserve"> Об’єкт  майна</t>
  </si>
  <si>
    <t xml:space="preserve"> Дата надход-ження  об’єкта </t>
  </si>
  <si>
    <t xml:space="preserve"> Сума повернення</t>
  </si>
  <si>
    <t xml:space="preserve"> Номер розрахунко-вого документа </t>
  </si>
  <si>
    <t xml:space="preserve"> Дата повернен-ня</t>
  </si>
  <si>
    <t xml:space="preserve"> Місце прожи-вання особи</t>
  </si>
  <si>
    <r>
      <t xml:space="preserve"> </t>
    </r>
    <r>
      <rPr>
        <sz val="10"/>
        <color theme="1"/>
        <rFont val="Times New Roman"/>
        <family val="1"/>
        <charset val="204"/>
      </rPr>
      <t>РНОКПП або серія та номер паспорта с відміткою</t>
    </r>
  </si>
  <si>
    <t xml:space="preserve"> Прізвище, ім’я, по батькові особи</t>
  </si>
  <si>
    <t xml:space="preserve"> Місце-знаход- ження об’єкта</t>
  </si>
  <si>
    <t xml:space="preserve"> Дата надход- ження  об’єкта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</si>
  <si>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</si>
  <si>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 xml:space="preserve">Усього повернено та перераховано коштів до Державного бюджету України  </t>
  </si>
  <si>
    <t xml:space="preserve"> Місце- знаход- ження особи</t>
  </si>
  <si>
    <t xml:space="preserve"> Місце- знаход-ження об’єкта</t>
  </si>
  <si>
    <t xml:space="preserve">Усього повернено та перераховано коштів до Державного бюджету України   </t>
  </si>
  <si>
    <t xml:space="preserve"> Дата повер- нення</t>
  </si>
  <si>
    <t xml:space="preserve"> Місце прожи- вання особи</t>
  </si>
  <si>
    <t xml:space="preserve"> Реєстра-ційні дані  </t>
  </si>
  <si>
    <t xml:space="preserve"> Місце- знаход- ження об’єкта</t>
  </si>
  <si>
    <t xml:space="preserve"> Об’єкт майна</t>
  </si>
  <si>
    <t xml:space="preserve">2.3. Відомості про повернення та перерахування до Державного бюджету України внесків нерухомим майном, що надійшли помилково: </t>
  </si>
  <si>
    <t>Загальна вартість</t>
  </si>
  <si>
    <t xml:space="preserve">Інші транспортні засоби   </t>
  </si>
  <si>
    <r>
      <t xml:space="preserve">Водні засоби </t>
    </r>
    <r>
      <rPr>
        <vertAlign val="superscript"/>
        <sz val="10"/>
        <color theme="1"/>
        <rFont val="Times New Roman"/>
        <family val="1"/>
        <charset val="204"/>
      </rPr>
      <t xml:space="preserve"> </t>
    </r>
  </si>
  <si>
    <t xml:space="preserve">Автомобілі легкові  </t>
  </si>
  <si>
    <r>
      <t xml:space="preserve"> </t>
    </r>
    <r>
      <rPr>
        <sz val="10"/>
        <color rgb="FF000000"/>
        <rFont val="Times New Roman"/>
        <family val="1"/>
        <charset val="204"/>
      </rPr>
      <t>Місце проживання особи</t>
    </r>
  </si>
  <si>
    <t xml:space="preserve"> РНОКПП або серія та номер паспорта з відміткою </t>
  </si>
  <si>
    <r>
      <t xml:space="preserve"> </t>
    </r>
    <r>
      <rPr>
        <sz val="10"/>
        <color theme="1"/>
        <rFont val="Times New Roman"/>
        <family val="1"/>
        <charset val="204"/>
      </rPr>
      <t>Ринкова вартість майна (грн)</t>
    </r>
  </si>
  <si>
    <t xml:space="preserve"> Марка/модель (об’єм циліндрів двигуна, куб. см, потужність двигуна, кВт, довжина для водних засобів, см)</t>
  </si>
  <si>
    <t xml:space="preserve"> Дата надход-ження</t>
  </si>
  <si>
    <t xml:space="preserve"> Перелік транспортних Засобів</t>
  </si>
  <si>
    <t xml:space="preserve">3.1. Внески транспортними засобами на користь політичної партії </t>
  </si>
  <si>
    <t xml:space="preserve">3. Відомості про внески рухомим майном на користь політичної партії, у тому числі за кордоном, залежно від особи, що їх здійснила </t>
  </si>
  <si>
    <r>
      <t xml:space="preserve"> </t>
    </r>
    <r>
      <rPr>
        <sz val="10"/>
        <color rgb="FF000000"/>
        <rFont val="Times New Roman"/>
        <family val="1"/>
        <charset val="204"/>
      </rPr>
      <t>Місце- знаходження особи</t>
    </r>
  </si>
  <si>
    <t xml:space="preserve"> Ідентифікацій-ний код юридичної особи за  ЄДРПОУ</t>
  </si>
  <si>
    <t xml:space="preserve"> Повне найменування юридичної особи</t>
  </si>
  <si>
    <r>
      <t xml:space="preserve"> </t>
    </r>
    <r>
      <rPr>
        <sz val="10"/>
        <color theme="1"/>
        <rFont val="Times New Roman"/>
        <family val="1"/>
        <charset val="204"/>
      </rPr>
      <t>Наявність/ відсутність обтяжень</t>
    </r>
  </si>
  <si>
    <r>
      <t xml:space="preserve"> </t>
    </r>
    <r>
      <rPr>
        <sz val="10"/>
        <color theme="1"/>
        <rFont val="Times New Roman"/>
        <family val="1"/>
        <charset val="204"/>
      </rPr>
      <t>Ринкова вартість майна</t>
    </r>
    <r>
      <rPr>
        <sz val="10"/>
        <color rgb="FF000000"/>
        <rFont val="Times New Roman"/>
        <family val="1"/>
        <charset val="204"/>
      </rPr>
      <t xml:space="preserve">  </t>
    </r>
  </si>
  <si>
    <t xml:space="preserve"> Дата надход- ження  </t>
  </si>
  <si>
    <t xml:space="preserve"> Перелік транспорт- них засобів</t>
  </si>
  <si>
    <t>1) від юридичних осіб</t>
  </si>
  <si>
    <t xml:space="preserve"> Ринкова вартість майна   </t>
  </si>
  <si>
    <t xml:space="preserve"> Рік  випуску  </t>
  </si>
  <si>
    <t>Марка/модель (об’єм циліндрів, двигуна, куб. см, потужність двигуна, кВт, довжина для водних засобів, см)</t>
  </si>
  <si>
    <t xml:space="preserve"> Об’єкт  рухо-мого   майна</t>
  </si>
  <si>
    <t xml:space="preserve"> Обґрунту- вання повернення</t>
  </si>
  <si>
    <t xml:space="preserve">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  </t>
  </si>
  <si>
    <t>Марка/модель (об’єм циліндрів двигуна, куб. см, потужність двигуна, кВт,  довжина, см)</t>
  </si>
  <si>
    <t>3.3 Відомості про повернення та перерахування до Державного бюджету України внесків транспортним засобами, що надійшли помилково: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</si>
  <si>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</si>
  <si>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</si>
  <si>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Повне наймену- вання юридичної особи</t>
    </r>
  </si>
  <si>
    <t xml:space="preserve"> Місце- знаходження об’єкта (країна, адреса)</t>
  </si>
  <si>
    <t xml:space="preserve"> Дата надходження</t>
  </si>
  <si>
    <r>
      <t xml:space="preserve"> </t>
    </r>
    <r>
      <rPr>
        <sz val="10"/>
        <color rgb="FF000000"/>
        <rFont val="Times New Roman"/>
        <family val="1"/>
        <charset val="204"/>
      </rPr>
      <t>Прізвище, ім’я, по батькові особи</t>
    </r>
  </si>
  <si>
    <t>3.4. Внески рухомим майном на користь політичної партії*</t>
  </si>
  <si>
    <t xml:space="preserve"> Сума повер-нення (грн)</t>
  </si>
  <si>
    <t xml:space="preserve"> Номер  розрахун-кового документа </t>
  </si>
  <si>
    <t xml:space="preserve"> Місце-знаход ження особи</t>
  </si>
  <si>
    <t xml:space="preserve"> Ідентифіка-ційний код юридичної особи в ЄДРПОУ</t>
  </si>
  <si>
    <t xml:space="preserve"> Повне наймену- вання юридичної особи</t>
  </si>
  <si>
    <r>
      <t xml:space="preserve"> </t>
    </r>
    <r>
      <rPr>
        <sz val="10"/>
        <color theme="1"/>
        <rFont val="Times New Roman"/>
        <family val="1"/>
        <charset val="204"/>
      </rPr>
      <t>Назва рухомого майна</t>
    </r>
  </si>
  <si>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</si>
  <si>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 Місце-знаходження особи</t>
  </si>
  <si>
    <t xml:space="preserve"> Ідентифіка-ційний код юридичної особи за ЄДРПОУ</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</si>
  <si>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</si>
  <si>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РНОКПП або серія та номер паспорта з відміткою</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</si>
  <si>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</si>
  <si>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 xml:space="preserve">3.6. Відомості про повернення та перерахування до Державного бюджету України внесків рухомим майном, що надійшли помилково: </t>
  </si>
  <si>
    <t>Комерційне позначення (товарні знаки, торгові марки)</t>
  </si>
  <si>
    <t xml:space="preserve"> Місце проживання </t>
  </si>
  <si>
    <r>
      <t xml:space="preserve"> </t>
    </r>
    <r>
      <rPr>
        <sz val="10"/>
        <color theme="1"/>
        <rFont val="Times New Roman"/>
        <family val="1"/>
        <charset val="204"/>
      </rPr>
      <t>РНОКПП або серія та номер паспорта з відміткою</t>
    </r>
    <r>
      <rPr>
        <sz val="9"/>
        <color theme="1"/>
        <rFont val="Times New Roman"/>
        <family val="1"/>
        <charset val="204"/>
      </rPr>
      <t xml:space="preserve"> </t>
    </r>
  </si>
  <si>
    <r>
      <t xml:space="preserve"> </t>
    </r>
    <r>
      <rPr>
        <sz val="10"/>
        <color theme="1"/>
        <rFont val="Times New Roman"/>
        <family val="1"/>
        <charset val="204"/>
      </rPr>
      <t xml:space="preserve">Наявність/ відсутність обтяжень </t>
    </r>
  </si>
  <si>
    <t xml:space="preserve">  Вартість активів </t>
  </si>
  <si>
    <r>
      <t xml:space="preserve"> </t>
    </r>
    <r>
      <rPr>
        <sz val="10"/>
        <color theme="1"/>
        <rFont val="Times New Roman"/>
        <family val="1"/>
        <charset val="204"/>
      </rPr>
      <t xml:space="preserve">Дата отри-мання </t>
    </r>
  </si>
  <si>
    <t xml:space="preserve"> Місце- знаходження об’єкта  (країна, адреса)</t>
  </si>
  <si>
    <t xml:space="preserve"> Назва нематеріального активу</t>
  </si>
  <si>
    <t xml:space="preserve">  Перелік майна</t>
  </si>
  <si>
    <t xml:space="preserve">4.1. Внески нематеріальними активами на користь політичної партії: </t>
  </si>
  <si>
    <t>4 Відомості про внески нематеріальними активами на користь політичної партії, у тому числі  за кордоном, залежно від особи, що їх здійснила</t>
  </si>
  <si>
    <t>Інші нематеріальні права (право на провадження діяльності, використання економічних та інших привілеїв)</t>
  </si>
  <si>
    <t>кварталу</t>
  </si>
  <si>
    <t xml:space="preserve"> Балансова вартість на кінець  звітного</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</si>
  <si>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</si>
  <si>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 xml:space="preserve">Повне найменування особи </t>
    </r>
  </si>
  <si>
    <r>
      <t xml:space="preserve"> </t>
    </r>
    <r>
      <rPr>
        <sz val="10"/>
        <color theme="1"/>
        <rFont val="Times New Roman"/>
        <family val="1"/>
        <charset val="204"/>
      </rPr>
      <t xml:space="preserve">Вартість активів </t>
    </r>
  </si>
  <si>
    <r>
      <t xml:space="preserve"> </t>
    </r>
    <r>
      <rPr>
        <sz val="10"/>
        <color theme="1"/>
        <rFont val="Times New Roman"/>
        <family val="1"/>
        <charset val="204"/>
      </rPr>
      <t xml:space="preserve">Дата отримання </t>
    </r>
  </si>
  <si>
    <t xml:space="preserve"> Назва нематеріа-льного активу</t>
  </si>
  <si>
    <t xml:space="preserve"> Вартість активу</t>
  </si>
  <si>
    <t xml:space="preserve"> Місце- знаходження активу  </t>
  </si>
  <si>
    <t xml:space="preserve"> Назва активу</t>
  </si>
  <si>
    <t xml:space="preserve"> Дата надход-ження активу</t>
  </si>
  <si>
    <t xml:space="preserve"> 2) від юридичних осіб</t>
  </si>
  <si>
    <t xml:space="preserve">  Сума повернення (грн)</t>
  </si>
  <si>
    <t xml:space="preserve"> Місце- знаходження активу </t>
  </si>
  <si>
    <t xml:space="preserve"> Дата надход-ження  активу</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</si>
  <si>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</si>
  <si>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 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</si>
  <si>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</si>
  <si>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 Місце- знаходження особи </t>
  </si>
  <si>
    <r>
      <t xml:space="preserve"> </t>
    </r>
    <r>
      <rPr>
        <sz val="10"/>
        <color rgb="FF000000"/>
        <rFont val="Times New Roman"/>
        <family val="1"/>
        <charset val="204"/>
      </rPr>
      <t>Ідентифікаційний код юридичної особи за  ЄДРПОУ</t>
    </r>
  </si>
  <si>
    <t xml:space="preserve"> Номінальна вартість </t>
  </si>
  <si>
    <t xml:space="preserve"> Зберігач, депо</t>
  </si>
  <si>
    <t xml:space="preserve"> Емітент </t>
  </si>
  <si>
    <t xml:space="preserve"> Дата внесення </t>
  </si>
  <si>
    <r>
      <t xml:space="preserve"> Балансова вартість</t>
    </r>
    <r>
      <rPr>
        <sz val="10"/>
        <color rgb="FF000000"/>
        <rFont val="Times New Roman"/>
        <family val="1"/>
        <charset val="204"/>
      </rPr>
      <t xml:space="preserve"> на кінець  звітного кварталу</t>
    </r>
    <r>
      <rPr>
        <sz val="10"/>
        <color theme="1"/>
        <rFont val="Times New Roman"/>
        <family val="1"/>
        <charset val="204"/>
      </rPr>
      <t xml:space="preserve"> </t>
    </r>
  </si>
  <si>
    <t xml:space="preserve"> Дата внесення</t>
  </si>
  <si>
    <t xml:space="preserve"> 5.1. Внески цінними паперами на користь політичної партії: </t>
  </si>
  <si>
    <t>5. Відомості про внески цінними паперами на користь політичної партії, у тому числі за кордоном, залежно від особи, що їх здійснила</t>
  </si>
  <si>
    <t xml:space="preserve"> Повне наймену-вання особи</t>
  </si>
  <si>
    <t xml:space="preserve"> Вартість цінних паперів </t>
  </si>
  <si>
    <t xml:space="preserve"> Кіль- кість</t>
  </si>
  <si>
    <t xml:space="preserve"> Дата надход-ження </t>
  </si>
  <si>
    <r>
      <t xml:space="preserve">РНОКПП </t>
    </r>
    <r>
      <rPr>
        <sz val="10"/>
        <color theme="1"/>
        <rFont val="Times New Roman"/>
        <family val="1"/>
        <charset val="204"/>
      </rPr>
      <t>або серія та номер паспорта з відміткою</t>
    </r>
  </si>
  <si>
    <t xml:space="preserve"> Вартість цінних паперів</t>
  </si>
  <si>
    <t xml:space="preserve">  Код ЦП</t>
  </si>
  <si>
    <t xml:space="preserve"> Дата надход-ження  </t>
  </si>
  <si>
    <t xml:space="preserve">5.2. Відомості про повернення та перерахування до Державного бюджету України внесків цінними паперами, що надійшли з порушенням вимог законодавства:   </t>
  </si>
  <si>
    <t xml:space="preserve">  Сума повер- нення (грн)</t>
  </si>
  <si>
    <r>
      <t xml:space="preserve"> РНОКПП </t>
    </r>
    <r>
      <rPr>
        <sz val="10"/>
        <color theme="1"/>
        <rFont val="Times New Roman"/>
        <family val="1"/>
        <charset val="204"/>
      </rPr>
      <t>або серія та номер паспорта з відміткою</t>
    </r>
  </si>
  <si>
    <t xml:space="preserve"> Кіль-кість</t>
  </si>
  <si>
    <t xml:space="preserve"> Збе-рігач, депо</t>
  </si>
  <si>
    <t xml:space="preserve">5.3. Відомості про повернення та перерахування до Державного бюджету України внесків цінними паперами, що надійшли помилково:  </t>
  </si>
  <si>
    <t xml:space="preserve"> Місцезнаходження особи</t>
  </si>
  <si>
    <t xml:space="preserve"> Вартість спонсорського Внеску</t>
  </si>
  <si>
    <t xml:space="preserve"> Вид спонсорського внеску</t>
  </si>
  <si>
    <t>6.1. Спонсорські внески на користь політичної партії</t>
  </si>
  <si>
    <t>6. Відомості про спонсорські внески на користь політичної партії, у тому числі за кордоном</t>
  </si>
  <si>
    <t>Сума, яка перераховується до бюджету (грн)</t>
  </si>
  <si>
    <t>Сума повернення (грн)</t>
  </si>
  <si>
    <t xml:space="preserve"> Вартість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</si>
  <si>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</si>
  <si>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</si>
  <si>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Загальна сума платежів</t>
  </si>
  <si>
    <t>на користь юридичних осіб</t>
  </si>
  <si>
    <t>на користь фізичних осіб</t>
  </si>
  <si>
    <t>Платежі з рахунку для отримання коштів з державного бюджету на фінансування статутної діяльності, усього, у тому числі:</t>
  </si>
  <si>
    <t xml:space="preserve">Платежі з рахунків кандидатів, усього, у тому числі: </t>
  </si>
  <si>
    <r>
      <t xml:space="preserve">Платежі з рахунку </t>
    </r>
    <r>
      <rPr>
        <sz val="10"/>
        <color theme="1"/>
        <rFont val="Times New Roman"/>
        <family val="1"/>
        <charset val="204"/>
      </rPr>
      <t>відшкодування витрат з фінансуванням передвиборної агітації</t>
    </r>
    <r>
      <rPr>
        <sz val="10"/>
        <color rgb="FF000000"/>
        <rFont val="Times New Roman"/>
        <family val="1"/>
        <charset val="204"/>
      </rPr>
      <t xml:space="preserve"> політичної партії, усього, у тому числі:</t>
    </r>
  </si>
  <si>
    <t>Платежі з рахунків виборчого фонду, усього, у тому числі:</t>
  </si>
  <si>
    <t xml:space="preserve">пункт 1.1 </t>
  </si>
  <si>
    <t>Платежі з рахунків політичної партії, усього, у тому числі:</t>
  </si>
  <si>
    <t>Перелік платежів</t>
  </si>
  <si>
    <t xml:space="preserve">Зведена таблиця здійснення платежів з рахунків політичної партії станом на кінець відповідного звітного кварталу </t>
  </si>
  <si>
    <t>IV. Відомості про здійснення платежів з рахунків політичної партії залежно від виду рахунку</t>
  </si>
  <si>
    <t>Усього</t>
  </si>
  <si>
    <t>п.2</t>
  </si>
  <si>
    <t>орендна плата</t>
  </si>
  <si>
    <t>м.Дрогобич</t>
  </si>
  <si>
    <t>ТзОВ БК"Політехніка-Галичина"</t>
  </si>
  <si>
    <t>АТ КБ "Приватбанк"</t>
  </si>
  <si>
    <t>АО "Укртелеком"</t>
  </si>
  <si>
    <t>ПАТ "Альфа-Банк"</t>
  </si>
  <si>
    <t>комісія за виконання платежів</t>
  </si>
  <si>
    <t>ПАТКБ"Приватбанк"</t>
  </si>
  <si>
    <t>матеріальні витрати</t>
  </si>
  <si>
    <t>ТОВ "КБД"</t>
  </si>
  <si>
    <t>ТОВ"Клімат-Комфорт"</t>
  </si>
  <si>
    <t>ПАТ"Райффайзен банк Аваль"</t>
  </si>
  <si>
    <t xml:space="preserve">Управління поліції охорони </t>
  </si>
  <si>
    <t>ТОВ "Комфорт офіс плюс"</t>
  </si>
  <si>
    <t>ТОВ"Доходний дім"</t>
  </si>
  <si>
    <t>смт.Віньківці</t>
  </si>
  <si>
    <t>01772963</t>
  </si>
  <si>
    <t>Віньковецьке РайСТ</t>
  </si>
  <si>
    <t>ПАТ"Датагруп"</t>
  </si>
  <si>
    <t>АТ Таксомбанк"</t>
  </si>
  <si>
    <t>м.Житомир</t>
  </si>
  <si>
    <t>Кіровоградська обл. смт Новоархангельськ</t>
  </si>
  <si>
    <t>03055131</t>
  </si>
  <si>
    <t>ТОВ "Світанок"</t>
  </si>
  <si>
    <t>20644283</t>
  </si>
  <si>
    <t>ПрАТ "Райпобуткомбінат"</t>
  </si>
  <si>
    <t>ВАТ"Ощадбанк"</t>
  </si>
  <si>
    <t>комісія за обслуговування рахунку</t>
  </si>
  <si>
    <t>АБ "Укргазбанк"</t>
  </si>
  <si>
    <t>Хмельницька обл. смт.Ярмолиці</t>
  </si>
  <si>
    <t>00380592</t>
  </si>
  <si>
    <t>ТОВ"Агропрод -ЗПТ"</t>
  </si>
  <si>
    <t>УДКСУ у Печерському районі м.Києва</t>
  </si>
  <si>
    <t>Казначейство України</t>
  </si>
  <si>
    <t>ПАТКБ" Приватбанк"</t>
  </si>
  <si>
    <t>ПАТКБ "Приватбанк"</t>
  </si>
  <si>
    <t>ПАТКБ"Приватбнак"</t>
  </si>
  <si>
    <t xml:space="preserve"> Код рядка</t>
  </si>
  <si>
    <t xml:space="preserve"> Цільове призначення платежу</t>
  </si>
  <si>
    <t xml:space="preserve"> Найменування банку, вид рахунку</t>
  </si>
  <si>
    <t>Дата здійснення платежу з рахунку політичної партії</t>
  </si>
  <si>
    <r>
      <t>1)</t>
    </r>
    <r>
      <rPr>
        <sz val="7"/>
        <color rgb="FF000000"/>
        <rFont val="Times New Roman"/>
        <family val="1"/>
        <charset val="204"/>
      </rPr>
      <t xml:space="preserve">      </t>
    </r>
    <r>
      <rPr>
        <sz val="11"/>
        <color rgb="FF000000"/>
        <rFont val="Times New Roman"/>
        <family val="1"/>
        <charset val="204"/>
      </rPr>
      <t xml:space="preserve">  на користь юридичних осіб</t>
    </r>
  </si>
  <si>
    <t xml:space="preserve">Усього  </t>
  </si>
  <si>
    <t>Херсонська обл., м.Херсон</t>
  </si>
  <si>
    <t>АТ"Райффайзен банк Аваль"</t>
  </si>
  <si>
    <t>м.Староконстянтинівка</t>
  </si>
  <si>
    <t>29244825503000</t>
  </si>
  <si>
    <t>АТ"А-Банк"</t>
  </si>
  <si>
    <t>26004501149070</t>
  </si>
  <si>
    <t>ПАТ "Ощадбанк"</t>
  </si>
  <si>
    <t>м.Кременчук</t>
  </si>
  <si>
    <t>26002054604790</t>
  </si>
  <si>
    <t>ПАТ КБ "Приватбанк"</t>
  </si>
  <si>
    <t>Чернігівська обл.,м.Ніжин</t>
  </si>
  <si>
    <t>26007051420182</t>
  </si>
  <si>
    <t>АТ КБ "Приватбак"</t>
  </si>
  <si>
    <t>Полтавський район,с.Розсошенци</t>
  </si>
  <si>
    <t>Айдаєв Р.З.</t>
  </si>
  <si>
    <t>АБ"Полтава-банк"</t>
  </si>
  <si>
    <t xml:space="preserve"> Код рядка </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</si>
  <si>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</si>
  <si>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Номер розрахункового документа  </t>
  </si>
  <si>
    <t xml:space="preserve"> Найменування банку, вид рахунку   </t>
  </si>
  <si>
    <t xml:space="preserve"> 1) на користь фізичних осіб</t>
  </si>
  <si>
    <t xml:space="preserve">1.1. Відомості про здійснення платежів з рахунків  політичної партії: </t>
  </si>
  <si>
    <t>*Заповнюється у разі проведення виборів.</t>
  </si>
  <si>
    <t xml:space="preserve"> Ідентифікаційний код юридичної особи за  ЄДРПОУ</t>
  </si>
  <si>
    <t xml:space="preserve"> Вид рахунку </t>
  </si>
  <si>
    <t xml:space="preserve">Усього </t>
  </si>
  <si>
    <t xml:space="preserve"> Місце проживання Особи</t>
  </si>
  <si>
    <t xml:space="preserve"> Номер розрахункового документа </t>
  </si>
  <si>
    <t xml:space="preserve"> Вид рахунку   </t>
  </si>
  <si>
    <t>1.2. Відомості про здійснення платежів з рахунків виборчого фонду політичної партії*:</t>
  </si>
  <si>
    <r>
      <t>*</t>
    </r>
    <r>
      <rPr>
        <sz val="12"/>
        <color theme="1"/>
        <rFont val="Times New Roman"/>
        <family val="1"/>
        <charset val="204"/>
      </rPr>
      <t>Заповнюється у разі отримання політичною партією таких коштів</t>
    </r>
  </si>
  <si>
    <t xml:space="preserve">Ідентифікаційний код юридичної особи за  ЄДРПОУ </t>
  </si>
  <si>
    <t xml:space="preserve"> Номер розрахункового Документа</t>
  </si>
  <si>
    <t>2) на користь юридичних осіб</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</si>
  <si>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</si>
  <si>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  </t>
  </si>
  <si>
    <t xml:space="preserve"> Дата здійснення платежу </t>
  </si>
  <si>
    <t>1.3. Відомості про здійснення платежів з рахунку відшкодування витрат з фінансування
 передвиборної агітації політичної партії*:</t>
  </si>
  <si>
    <r>
      <t xml:space="preserve"> *</t>
    </r>
    <r>
      <rPr>
        <sz val="12"/>
        <color theme="1"/>
        <rFont val="Times New Roman"/>
        <family val="1"/>
        <charset val="204"/>
      </rPr>
      <t>Заповнюється у разі проведення виборів.</t>
    </r>
  </si>
  <si>
    <t xml:space="preserve"> Номер  розрахункового документа</t>
  </si>
  <si>
    <t xml:space="preserve"> Дата здійснення платежу з рахунку політичної партії</t>
  </si>
  <si>
    <r>
      <t>2)</t>
    </r>
    <r>
      <rPr>
        <sz val="7"/>
        <color rgb="FF000000"/>
        <rFont val="Times New Roman"/>
        <family val="1"/>
        <charset val="204"/>
      </rPr>
      <t xml:space="preserve">      </t>
    </r>
    <r>
      <rPr>
        <sz val="11"/>
        <color rgb="FF000000"/>
        <rFont val="Times New Roman"/>
        <family val="1"/>
        <charset val="204"/>
      </rPr>
      <t xml:space="preserve"> </t>
    </r>
    <r>
      <rPr>
        <sz val="12"/>
        <color rgb="FF000000"/>
        <rFont val="Times New Roman"/>
        <family val="1"/>
        <charset val="204"/>
      </rPr>
      <t xml:space="preserve"> на користь юридичних осіб</t>
    </r>
  </si>
  <si>
    <t xml:space="preserve"> Цільове  призначення платежу</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</si>
  <si>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</si>
  <si>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t>
  </si>
  <si>
    <r>
      <t>1)</t>
    </r>
    <r>
      <rPr>
        <sz val="7"/>
        <color rgb="FF000000"/>
        <rFont val="Times New Roman"/>
        <family val="1"/>
        <charset val="204"/>
      </rPr>
      <t xml:space="preserve">      </t>
    </r>
    <r>
      <rPr>
        <sz val="12"/>
        <color rgb="FF000000"/>
        <rFont val="Times New Roman"/>
        <family val="1"/>
        <charset val="204"/>
      </rPr>
      <t>на користь фізичних осіб</t>
    </r>
  </si>
  <si>
    <t>1) 1.4. Відомості про здійснення платежів з рахунку  кандидата від політичної партії на відповідних загальнодержавних або місцевих виборах*:</t>
  </si>
  <si>
    <r>
      <t xml:space="preserve"> *</t>
    </r>
    <r>
      <rPr>
        <sz val="12"/>
        <color theme="1"/>
        <rFont val="Times New Roman"/>
        <family val="1"/>
        <charset val="204"/>
      </rPr>
      <t>Заповнюється у разі отримання політичною партією таких коштів.</t>
    </r>
  </si>
  <si>
    <r>
      <t xml:space="preserve"> </t>
    </r>
    <r>
      <rPr>
        <sz val="11"/>
        <color rgb="FF000000"/>
        <rFont val="Times New Roman"/>
        <family val="1"/>
        <charset val="204"/>
      </rPr>
      <t>2) на користь юридичних осіб</t>
    </r>
  </si>
  <si>
    <t xml:space="preserve"> Розмір (грн)</t>
  </si>
  <si>
    <t>1) на користь фізичних осіб</t>
  </si>
  <si>
    <t xml:space="preserve">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</si>
  <si>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t xml:space="preserve"> Загальна сума (вартість), грн </t>
  </si>
  <si>
    <t>Сума (вартість) на кінець звітного періоду, грн</t>
  </si>
  <si>
    <t>Місце- знаходження особи</t>
  </si>
  <si>
    <t>Ідентифікаційний код юридичної особи за  ЄДРПОУ</t>
  </si>
  <si>
    <r>
      <t>Повне найменування</t>
    </r>
    <r>
      <rPr>
        <sz val="10"/>
        <color rgb="FF000000"/>
        <rFont val="Times New Roman"/>
        <family val="1"/>
        <charset val="204"/>
      </rPr>
      <t xml:space="preserve"> особи</t>
    </r>
  </si>
  <si>
    <t xml:space="preserve">Дата припинення </t>
  </si>
  <si>
    <t xml:space="preserve">Сума (вартість), грн </t>
  </si>
  <si>
    <t>Дата виник- нення</t>
  </si>
  <si>
    <t xml:space="preserve"> 2) на користь юридичної особи</t>
  </si>
  <si>
    <t xml:space="preserve"> Сума (вартість)  на кінець звітного періоду, грн</t>
  </si>
  <si>
    <t>Місце проживання особи</t>
  </si>
  <si>
    <t>Прізвище, ім’я, по батькові особи</t>
  </si>
  <si>
    <t>Сума (вартість),  грн.</t>
  </si>
  <si>
    <t>Дата припинення .</t>
  </si>
  <si>
    <t>Сума (вартість),  грн</t>
  </si>
  <si>
    <t>Дата виникнення</t>
  </si>
  <si>
    <t>Вид фінансових зобов’язань</t>
  </si>
  <si>
    <t xml:space="preserve"> 1) на користь фізичної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</si>
  <si>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</si>
  <si>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</si>
  <si>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t xml:space="preserve">  *Для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 </t>
  </si>
  <si>
    <t>_________________________________________________
(посадова (службова) особа контролюючого органу, до якого подається Звіт політичної партії (підпис, ініціали,  прізвище))</t>
  </si>
  <si>
    <t xml:space="preserve"> «____» _____________ 20__ року </t>
  </si>
  <si>
    <t>складено акт від «___» ________ 20__ року №_____</t>
  </si>
  <si>
    <t>порушень (помилок) не виявлено</t>
  </si>
  <si>
    <t>За результатами камеральної перевірки Звіту політичної партії (потрібне позначити)</t>
  </si>
  <si>
    <t>(посадова (службова) особа контролюючого органу, до якого подається Звіт політичної партії (підпис, ініціали, прізвище))</t>
  </si>
  <si>
    <t>Відмітка про внесення даних до електронної бази звітності «___» ___________ 20 __ року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</si>
  <si>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</si>
  <si>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(реєстраційний номер облікової картки платника податків або серія та номер паспорта*)</t>
  </si>
  <si>
    <t>(ініціали та прізвище)</t>
  </si>
  <si>
    <t>(підпис)</t>
  </si>
  <si>
    <t xml:space="preserve">А.В. Шлапак </t>
  </si>
  <si>
    <t>________________</t>
  </si>
  <si>
    <t>Головний бухгалтер (особа, відповідальна  за ведення бухгалтерського обліку)</t>
  </si>
  <si>
    <t>М.П.</t>
  </si>
  <si>
    <t>Керівник (уповноважена особа)</t>
  </si>
  <si>
    <t>.</t>
  </si>
  <si>
    <t>Дата подання</t>
  </si>
  <si>
    <t>Наявність додатків</t>
  </si>
  <si>
    <t xml:space="preserve">              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</si>
  <si>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арк.</t>
  </si>
  <si>
    <t>Сконечних Дмитро Вікторович</t>
  </si>
  <si>
    <t>Уханський Сергій Степанович</t>
  </si>
  <si>
    <t>м. Київ</t>
  </si>
  <si>
    <t>Заруцький Денис Валерійович</t>
  </si>
  <si>
    <t>16.07.2019</t>
  </si>
  <si>
    <t>17.07.2019</t>
  </si>
  <si>
    <t>Боргуль Тетяна Іванівна</t>
  </si>
  <si>
    <t>18.07.2019</t>
  </si>
  <si>
    <t>Кравченко Лариса Павлівна</t>
  </si>
  <si>
    <t>Рудніва О.А.</t>
  </si>
  <si>
    <t>05.08.2019</t>
  </si>
  <si>
    <t>Руднев Олексій Анатолійович</t>
  </si>
  <si>
    <t>08.08.2019</t>
  </si>
  <si>
    <t>Пилипенко Віктор Васильович</t>
  </si>
  <si>
    <t>Головчин Сергій Іванович</t>
  </si>
  <si>
    <t>м. Херсон</t>
  </si>
  <si>
    <t>Лапшина Вікторія Олександрівна</t>
  </si>
  <si>
    <t>Податковий борг</t>
  </si>
  <si>
    <t>м. Запоріжжя</t>
  </si>
  <si>
    <t>АТ "УкрСиббанк"</t>
  </si>
  <si>
    <t>ГП, ДП ПСЗ Промспецзв'зок</t>
  </si>
  <si>
    <t>м. Дніпро</t>
  </si>
  <si>
    <t>0 0191951</t>
  </si>
  <si>
    <t>ТОВ "Доходний дім"</t>
  </si>
  <si>
    <t>Южне  ГРУ АТ КБ "Приватбанк"</t>
  </si>
  <si>
    <t>м. Одеса</t>
  </si>
  <si>
    <t>ТОВ "Діанет"</t>
  </si>
  <si>
    <t>послуги зв'язку</t>
  </si>
  <si>
    <t>АТ "Райфайзен Банк АВАЛЬ"</t>
  </si>
  <si>
    <t>ТОВ "ЯВІР-2000 КРЕМЕНЧУК"</t>
  </si>
  <si>
    <t>ТОВ "СВІТАНОК"</t>
  </si>
  <si>
    <t>0 3055131</t>
  </si>
  <si>
    <t>АТ "ОТП БАНК"</t>
  </si>
  <si>
    <t>ТОВ "ОЛДІ-ЖИТОМИР"</t>
  </si>
  <si>
    <t>ПАТ "МТБ БАНК"</t>
  </si>
  <si>
    <t>ТОВ "СРІБНА БРАМА"</t>
  </si>
  <si>
    <t>АТ "Креді Агріколь Банк"</t>
  </si>
  <si>
    <t>Запоріжська філія ТОВ "ВЕНЕБЕСТ"</t>
  </si>
  <si>
    <t>АТ "Альфа БАНК"</t>
  </si>
  <si>
    <t>АО Укртелеком</t>
  </si>
  <si>
    <t>ТОВ АЛЬФА - Л Охоронна фірма</t>
  </si>
  <si>
    <t>м. Суми</t>
  </si>
  <si>
    <t>п. 2</t>
  </si>
  <si>
    <t>Товариство з обмеженою відповідальністю "ОЛДІ-Житомир"</t>
  </si>
  <si>
    <t>м. Житомир</t>
  </si>
  <si>
    <t>ТОВ "ІА"ШОРТ.МЕДІА"</t>
  </si>
  <si>
    <r>
      <t>послуги зв</t>
    </r>
    <r>
      <rPr>
        <sz val="10"/>
        <color rgb="FF000000"/>
        <rFont val="Calibri"/>
        <family val="2"/>
        <charset val="204"/>
      </rPr>
      <t>'</t>
    </r>
    <r>
      <rPr>
        <sz val="10"/>
        <color rgb="FF000000"/>
        <rFont val="Times New Roman"/>
        <family val="1"/>
        <charset val="204"/>
      </rPr>
      <t>язку</t>
    </r>
  </si>
  <si>
    <t>членські внески на рахунки політичної партії, усього, в тому числі:</t>
  </si>
  <si>
    <t>Хмельницька обл., смт Ярмолинці, вул. Хмельницька, буд.3</t>
  </si>
  <si>
    <t xml:space="preserve">12 календарних місяців </t>
  </si>
  <si>
    <t>ТОВ "Агропрод ЗПТ"</t>
  </si>
  <si>
    <t>Хмельницькаобл., смт. Ярмолинці</t>
  </si>
  <si>
    <t>м.Чернівці, вул. Гагаріна, 40</t>
  </si>
  <si>
    <t>ТзОВ "Буковина-Продукт"</t>
  </si>
  <si>
    <t>0 0380592</t>
  </si>
  <si>
    <t>м. Чернівці</t>
  </si>
  <si>
    <t>м. Житомир, вул. Вітрука,буд.9</t>
  </si>
  <si>
    <t>№67526672</t>
  </si>
  <si>
    <t>ТОВ "Олді-Житомир"</t>
  </si>
  <si>
    <t>м. Дніпро, вул. Шевченка, буд. 10</t>
  </si>
  <si>
    <t>м. Суми, вул. Соборна, 46</t>
  </si>
  <si>
    <t>ПрАТ "УАСКАСКА"</t>
  </si>
  <si>
    <t>м. Дніпро, вул. Шевченка, буд. 10 офіс 24</t>
  </si>
  <si>
    <t>м. Львів, вул. Керченська, 8</t>
  </si>
  <si>
    <t>№22327220</t>
  </si>
  <si>
    <t>03,04,2018</t>
  </si>
  <si>
    <t>ТзОВ "Політехніка-Галичина"</t>
  </si>
  <si>
    <t>м. Дрогобич</t>
  </si>
  <si>
    <t>м. Кропивницький, вул. Шульгіних, 17/60, кв.4</t>
  </si>
  <si>
    <t>08,11,2018</t>
  </si>
  <si>
    <t>15 календарних місяців</t>
  </si>
  <si>
    <t>ТОВ "Клімат Комфорт"</t>
  </si>
  <si>
    <t>м. Кропивницький</t>
  </si>
  <si>
    <t>м. Київ, вул. Ділова,14б</t>
  </si>
  <si>
    <t>05.03.2019</t>
  </si>
  <si>
    <t>04.05.2017</t>
  </si>
  <si>
    <t>24 календарних місяці</t>
  </si>
  <si>
    <t>МПП "Юрісен"</t>
  </si>
  <si>
    <t xml:space="preserve"> м. Ужгород</t>
  </si>
  <si>
    <t>м. Ужгород, вул. Орлина, 13</t>
  </si>
  <si>
    <t>Кіровоградська обл., смт Новомиргород, вул. Соборності, 101/13</t>
  </si>
  <si>
    <t>01.06.2018</t>
  </si>
  <si>
    <t>смт Новомиргород</t>
  </si>
  <si>
    <t>смт. Віньківці, вул. Соборної України, буд.5</t>
  </si>
  <si>
    <t>28.12.2018</t>
  </si>
  <si>
    <t>Віньківецьке РайСТ</t>
  </si>
  <si>
    <t>Хмельницька обл., смт Віньківці</t>
  </si>
  <si>
    <t>Кіровоградська обл., смт Новоархангельськ, вул. Леніна, 36</t>
  </si>
  <si>
    <t>24 календарних місяців</t>
  </si>
  <si>
    <t xml:space="preserve"> ТОВ "Світанок"</t>
  </si>
  <si>
    <t>Кіровоградська обл., смт Новоархангельськ</t>
  </si>
  <si>
    <t>91.4</t>
  </si>
  <si>
    <t>01.02.2019</t>
  </si>
  <si>
    <t>Тов "Клімат офіс плюс"</t>
  </si>
  <si>
    <t>АТ АКБ КОНКОРД"</t>
  </si>
  <si>
    <r>
      <rPr>
        <b/>
        <sz val="11"/>
        <rFont val="Times New Roman"/>
      </rPr>
      <t xml:space="preserve">Політична партія"СОЦІАЛЬНА СПРАВЕДЛИВІСТЬ"
</t>
    </r>
    <r>
      <rPr>
        <sz val="6"/>
        <rFont val="Georgia"/>
      </rPr>
      <t>(повна назва політичної партії згідно з реєстраційними документами</t>
    </r>
  </si>
  <si>
    <t>Яковенко С.Є.</t>
  </si>
  <si>
    <t>03.012019</t>
  </si>
  <si>
    <t>ПАТ"КБ"ГЛОБУС"</t>
  </si>
  <si>
    <t>ТОВ "Хадсон Україна"</t>
  </si>
  <si>
    <t>АБ "УКРГАЗБАНК"</t>
  </si>
  <si>
    <t>ПП"Лікувально - спортивний оздоровчий комплекс "Поділля"</t>
  </si>
  <si>
    <t>32009685</t>
  </si>
  <si>
    <t>м.Кам"янець-Подільський</t>
  </si>
  <si>
    <t>АТ"ПРОКРЕДИТ БАНК"</t>
  </si>
  <si>
    <t>ПрАТ"УАСК АСКА"</t>
  </si>
  <si>
    <t>м.Суми</t>
  </si>
  <si>
    <t>ПАТ "УКРСОЦБАНК"</t>
  </si>
  <si>
    <t>ПАТ"ОТП Банк"</t>
  </si>
  <si>
    <t>ТОВ"ОЛДІ-Житомир"</t>
  </si>
  <si>
    <t>ПАТ"Укрсоцбанк""</t>
  </si>
  <si>
    <t>Миколаївська обласна спілка споживчих товариств</t>
  </si>
  <si>
    <t>01759796</t>
  </si>
  <si>
    <t>м.Миколаїв</t>
  </si>
  <si>
    <t>ПАТ"Укрсоцбанк"</t>
  </si>
  <si>
    <t>Спілка споживчих товариств Миколаївськаї області</t>
  </si>
  <si>
    <t>АТ"УкрСиббанк"</t>
  </si>
  <si>
    <t>ДППСЗ"Промспецзв"язок"</t>
  </si>
  <si>
    <t>00191951</t>
  </si>
  <si>
    <t>ПАТ "Мегабанк"</t>
  </si>
  <si>
    <t>ГП,ДП,НСК,  Олімпійський</t>
  </si>
  <si>
    <t>ПАТКБ"Приватбак"</t>
  </si>
  <si>
    <t>ТзОВ"Буковина-Продукт"</t>
  </si>
  <si>
    <t>м.Чернівці</t>
  </si>
  <si>
    <t>АТ "Райфафазен банк Аваль"</t>
  </si>
  <si>
    <t>ТОВ "Прес Корпорейшин Лімітед"</t>
  </si>
  <si>
    <t>м.Вінниця</t>
  </si>
  <si>
    <t>АГ "Укргазбанк"</t>
  </si>
  <si>
    <t>ГО УПО Херсонської області</t>
  </si>
  <si>
    <t>26.02.219</t>
  </si>
  <si>
    <t>КП "Кіновідеопрокат"</t>
  </si>
  <si>
    <t>02403908</t>
  </si>
  <si>
    <t>м.Одеса</t>
  </si>
  <si>
    <t>ТОВ "ДІАНЕТ"</t>
  </si>
  <si>
    <t>Лобода В.О.</t>
  </si>
  <si>
    <t>853,08</t>
  </si>
  <si>
    <t>АТ "ТАКСОМБАНК"</t>
  </si>
  <si>
    <t>15.04.219</t>
  </si>
  <si>
    <t>АТ "Креді Агриколь банк"</t>
  </si>
  <si>
    <t>ТОВ "ВЕНБЕСТ"</t>
  </si>
  <si>
    <t>33947361</t>
  </si>
  <si>
    <t xml:space="preserve">ЧП "Юрісен" </t>
  </si>
  <si>
    <t>м.Ужгород</t>
  </si>
  <si>
    <t>ТОВ"Явір"</t>
  </si>
  <si>
    <t>ТОВ"Буковина-Продукт"</t>
  </si>
  <si>
    <t xml:space="preserve">Держказначейська служба України </t>
  </si>
  <si>
    <t>Центральна виборча комісія</t>
  </si>
  <si>
    <t>21661450</t>
  </si>
  <si>
    <t xml:space="preserve"> Об’єкт  рухомого майна</t>
  </si>
  <si>
    <t xml:space="preserve"> Об’єкт  рухомого   майна</t>
  </si>
  <si>
    <t>Щербина Роман Олександрович</t>
  </si>
  <si>
    <t>Тесля Олена Сергіївна</t>
  </si>
  <si>
    <t>Максимов Андрій Анатоліович</t>
  </si>
  <si>
    <t>Узунова Ольга Опанасівна</t>
  </si>
  <si>
    <t>Федишин Василь Володимирович</t>
  </si>
  <si>
    <t>Сапега Віталій Володимирович</t>
  </si>
  <si>
    <t>09.01.2019</t>
  </si>
  <si>
    <t>Мироненко Артем Андрійович</t>
  </si>
  <si>
    <t>Єфіменко Вадим Вікторович</t>
  </si>
  <si>
    <t>Іщук Володимир Володимирович</t>
  </si>
  <si>
    <t>11.01.2019</t>
  </si>
  <si>
    <t>Зінченко Руслан Валентинович</t>
  </si>
  <si>
    <t>Мотрук Олександр Олександрович</t>
  </si>
  <si>
    <t>Котляревський Олексій Станиславович</t>
  </si>
  <si>
    <t>Холодняк Сергій Володимирович</t>
  </si>
  <si>
    <t>14.01.2019</t>
  </si>
  <si>
    <t>Новіков Кирило Андрійович</t>
  </si>
  <si>
    <t>Бабешко Марина Андріївна</t>
  </si>
  <si>
    <t>18.01.2019</t>
  </si>
  <si>
    <t>Аміров Дмитро Вячеславович</t>
  </si>
  <si>
    <t>Старченко Євгеній Олександрович</t>
  </si>
  <si>
    <t>21.01.2019</t>
  </si>
  <si>
    <t>Зілінський Олександр Володимирович</t>
  </si>
  <si>
    <t>30.01.2019</t>
  </si>
  <si>
    <t>Лісанчук Валерій Валерійович</t>
  </si>
  <si>
    <t>Шлапак Алла Василівна</t>
  </si>
  <si>
    <t>Поповиченко Олег Володимирович</t>
  </si>
  <si>
    <t>Мартинюк Роман Юрійович</t>
  </si>
  <si>
    <t>05.02.2019</t>
  </si>
  <si>
    <t>06.02.2019</t>
  </si>
  <si>
    <t>Нагірняк Констянтин Вітальович</t>
  </si>
  <si>
    <t>06.023.2019</t>
  </si>
  <si>
    <t>Копильченко Юрій Олександрович</t>
  </si>
  <si>
    <t>Бульба Денис Володимирович</t>
  </si>
  <si>
    <t>Онищенко Руслан Олегович</t>
  </si>
  <si>
    <t>Березовський Владислав Юрійович</t>
  </si>
  <si>
    <t>07.02.2019</t>
  </si>
  <si>
    <t>Савранський Олександр Володимирович</t>
  </si>
  <si>
    <t>Тамчук Віталій Юрійвич</t>
  </si>
  <si>
    <t>Теребетюк Аліна Сергіївна</t>
  </si>
  <si>
    <t>08.02.2019</t>
  </si>
  <si>
    <t>Маленко Наталья Геннадіївна</t>
  </si>
  <si>
    <t>Медвєдєва Наталія Сергіївна</t>
  </si>
  <si>
    <t>Гришко Сергій Миколайович</t>
  </si>
  <si>
    <t>Денесенко Роман Юрійович</t>
  </si>
  <si>
    <t>Денесенко Ірина Сергіївна</t>
  </si>
  <si>
    <t>Апостолов Володимир Петрович</t>
  </si>
  <si>
    <t>Подопригора Любов Василівна</t>
  </si>
  <si>
    <t>Грицький Олександр Володимирович</t>
  </si>
  <si>
    <t>Артамонова Ксенія Олегівна</t>
  </si>
  <si>
    <t>10.02.2019</t>
  </si>
  <si>
    <t>11.02.2019</t>
  </si>
  <si>
    <t>Кабашна Марія Ігорівна</t>
  </si>
  <si>
    <t>Батурін Владислав Віталійвич</t>
  </si>
  <si>
    <t>Головко Олексій Володимирович</t>
  </si>
  <si>
    <t>12.02.02.2019</t>
  </si>
  <si>
    <t>Ємельянова Олена Іванівна</t>
  </si>
  <si>
    <t>12.02.2019</t>
  </si>
  <si>
    <t>Дідик Анастасія Володимирівна</t>
  </si>
  <si>
    <t>Єпур Віталій Павлович</t>
  </si>
  <si>
    <t>13.025.2019</t>
  </si>
  <si>
    <t>Зеленська Олександра Сергіївна</t>
  </si>
  <si>
    <t>13.02.2019</t>
  </si>
  <si>
    <t>Галушка Олена Віталієвна</t>
  </si>
  <si>
    <t>Кондратенко Л.В.</t>
  </si>
  <si>
    <t>Кузнецов Євген Олександрович</t>
  </si>
  <si>
    <t>Звездун Інни Ігоровни</t>
  </si>
  <si>
    <t>14.02.2019</t>
  </si>
  <si>
    <t>Климик Антоніна Миколаївна</t>
  </si>
  <si>
    <t>Орлов Віталій Віталійвич</t>
  </si>
  <si>
    <t>Качан Юлія Олександрівна</t>
  </si>
  <si>
    <t>Шевченко Ірина Іванівна</t>
  </si>
  <si>
    <t>15.02.2019</t>
  </si>
  <si>
    <t>Скороход Ігор Вікторович</t>
  </si>
  <si>
    <t>Ковган Ярослав Вікторович</t>
  </si>
  <si>
    <t>Сакало Юлія Віталіївна</t>
  </si>
  <si>
    <t>Мулеров Дмитро Петрович</t>
  </si>
  <si>
    <t>18.02.2019</t>
  </si>
  <si>
    <t>Удова Олександр Валерійович</t>
  </si>
  <si>
    <t>Козловський Сергій Ігорович</t>
  </si>
  <si>
    <t>Дідик Володимир Констянтинович</t>
  </si>
  <si>
    <t>20.02.2019</t>
  </si>
  <si>
    <t>Калинюк Ігор Петрович</t>
  </si>
  <si>
    <t>Киглюк Артур Павлович</t>
  </si>
  <si>
    <t>21.02.2019</t>
  </si>
  <si>
    <t>Грицький Сергій Володимирович</t>
  </si>
  <si>
    <t>27.02.2019</t>
  </si>
  <si>
    <t>Паштетник Артем Мирославович</t>
  </si>
  <si>
    <t>Мєшков Микола Юрійович</t>
  </si>
  <si>
    <t>Красько  Олександр Олесійович</t>
  </si>
  <si>
    <t>Корнійчук Ольга Михайлівна</t>
  </si>
  <si>
    <t>Філатов Микола Миколайович</t>
  </si>
  <si>
    <t>06.03.2019</t>
  </si>
  <si>
    <t>Безнощенко Марина Валеріївна</t>
  </si>
  <si>
    <t>Ліпатов Петро Олександрович</t>
  </si>
  <si>
    <t>Держанівський Петро Олександрович</t>
  </si>
  <si>
    <t>Бенько Володимир Романович</t>
  </si>
  <si>
    <t>07.03.2019</t>
  </si>
  <si>
    <t>Коновалов Роман Сергійович</t>
  </si>
  <si>
    <t>Гура Дмитро Сергійович</t>
  </si>
  <si>
    <t>Васютинський Віталій Васильович</t>
  </si>
  <si>
    <t>Григорович Володимир Олегович</t>
  </si>
  <si>
    <t>Вітко Олександр Альбінович</t>
  </si>
  <si>
    <t>Заріцький Анатолій Петрович</t>
  </si>
  <si>
    <t>Мирошниченко Віталій Олександрович</t>
  </si>
  <si>
    <t>Рибальченко Юрій Олександрович</t>
  </si>
  <si>
    <t>Белов Володимир Володимирович</t>
  </si>
  <si>
    <t>12.03.2019</t>
  </si>
  <si>
    <t>Савілова Дарина Романівна</t>
  </si>
  <si>
    <t>15.03.2019</t>
  </si>
  <si>
    <t>Корнієнко Тарас Леонідович</t>
  </si>
  <si>
    <t>Знова Євген Ігорович</t>
  </si>
  <si>
    <t>Інненко Анастасія Ігорівна</t>
  </si>
  <si>
    <t>15.032019</t>
  </si>
  <si>
    <t>Корнійчук Ольга Миколаївна</t>
  </si>
  <si>
    <t>Грязев Андрій Володимирович</t>
  </si>
  <si>
    <t>Риндін Олександр Сергійович</t>
  </si>
  <si>
    <t>Найдич Андрій Олексійович</t>
  </si>
  <si>
    <t>18.03.2019</t>
  </si>
  <si>
    <t>Рижков Олег Андрійович</t>
  </si>
  <si>
    <t>Радченко Майя Володимирівна</t>
  </si>
  <si>
    <t>Наполова Тетяна Валеріївна</t>
  </si>
  <si>
    <t>Нечай Володимир Миколайович</t>
  </si>
  <si>
    <t>11.04.2019</t>
  </si>
  <si>
    <t>Дубешко Володимир Петрович</t>
  </si>
  <si>
    <t>12.04.2019</t>
  </si>
  <si>
    <t>Сахно Надія Олександрівна</t>
  </si>
  <si>
    <t>15.04.2019</t>
  </si>
  <si>
    <t>22.04.2019</t>
  </si>
  <si>
    <t>23.04.2019</t>
  </si>
  <si>
    <t>Соболєв Сергій Антальович</t>
  </si>
  <si>
    <t>Буртин Владислав Віталійович</t>
  </si>
  <si>
    <t>Копецький Валентин Володимирович</t>
  </si>
  <si>
    <t>Дзісяк Вероника Валеріївна</t>
  </si>
  <si>
    <t>24.04.2019</t>
  </si>
  <si>
    <t>Дідик Анастосія Володимирівна</t>
  </si>
  <si>
    <t>25.04.2019</t>
  </si>
  <si>
    <t>Станков Олександр Зіновійович</t>
  </si>
  <si>
    <t>26.04.2019</t>
  </si>
  <si>
    <t>Кондратенко Любов Василівна</t>
  </si>
  <si>
    <t>10.05.2019</t>
  </si>
  <si>
    <t>Коломієць Ніні Валентинівна</t>
  </si>
  <si>
    <t>11.05.2019</t>
  </si>
  <si>
    <t>Рожовець Оксана Василівна</t>
  </si>
  <si>
    <t>14.05.2019</t>
  </si>
  <si>
    <t>Білієнко Кристина Русланівна</t>
  </si>
  <si>
    <t>15.05.2019</t>
  </si>
  <si>
    <t>Ємел"янова Дарина  Вячеславівна</t>
  </si>
  <si>
    <t>28.05.2019</t>
  </si>
  <si>
    <t>29.05.2019</t>
  </si>
  <si>
    <t>04.06.2019</t>
  </si>
  <si>
    <t>Борщевський Дмитро Миколайович</t>
  </si>
  <si>
    <t>Оврашко Лариса Валентинівна</t>
  </si>
  <si>
    <t>05.06.2019</t>
  </si>
  <si>
    <t>Сконечних Дмитра Вікторовича</t>
  </si>
  <si>
    <t>06.06.2019</t>
  </si>
  <si>
    <t>Руднєв Олексій Анатольйович</t>
  </si>
  <si>
    <t>Кравченко Вікторія Леонідівна</t>
  </si>
  <si>
    <t>Степаненко Ольга Іванівна</t>
  </si>
  <si>
    <t>07.06.2019</t>
  </si>
  <si>
    <t>Мельниченко Надія Йосипівна</t>
  </si>
  <si>
    <t>10.06.2019</t>
  </si>
  <si>
    <t>12.05.2019</t>
  </si>
  <si>
    <t>Татаренко Тетяна Миколаївна</t>
  </si>
  <si>
    <t>12.06.2019</t>
  </si>
  <si>
    <t>Діденко Віктор Іванович</t>
  </si>
  <si>
    <t>13.06.2019</t>
  </si>
  <si>
    <t>Грищенюк Яна Олександрівна</t>
  </si>
  <si>
    <t>18.06.2019</t>
  </si>
  <si>
    <t>Коротенко Андрій Сергійович</t>
  </si>
  <si>
    <t>Обод Юрій Андрійович</t>
  </si>
  <si>
    <t>Івасенко Олена Вікторівна</t>
  </si>
  <si>
    <t>Юрченко Ірина Юрієвна</t>
  </si>
  <si>
    <t>Побережний Богдан Олегович</t>
  </si>
  <si>
    <t>Побережний Олег Володимирович</t>
  </si>
  <si>
    <t>Уніченко Анастосія Ігорівна</t>
  </si>
  <si>
    <t>Кузьмін Валерій Юрійович</t>
  </si>
  <si>
    <t>Кучеренко Дмитро Євгенович</t>
  </si>
  <si>
    <t>Костюк Андрій Володимирович</t>
  </si>
  <si>
    <t>Хроленко Олександр Володимирович</t>
  </si>
  <si>
    <t>Матюша Марія Олександрівна</t>
  </si>
  <si>
    <t>Заславська Софія Ігорівна</t>
  </si>
  <si>
    <t>Федина Сергій Миколайович</t>
  </si>
  <si>
    <t>Федина Тетяна Юріївна</t>
  </si>
  <si>
    <t>Потапенко Руслан Григорович</t>
  </si>
  <si>
    <t>Нагірняк Константин Вітальович</t>
  </si>
  <si>
    <t>Рагульський Тимур Сергійович</t>
  </si>
  <si>
    <t>Ковган Віктор Миколайович</t>
  </si>
  <si>
    <t>Бачкир Дмитро Валерійович</t>
  </si>
  <si>
    <t>Мельниченко Денис Сергійович</t>
  </si>
  <si>
    <t>Ковган Лариса Миколаївна</t>
  </si>
  <si>
    <t>Сіргінава Тетяна Володимирівна</t>
  </si>
  <si>
    <t>Гуленко Олександр Григорович</t>
  </si>
  <si>
    <t>Іванашко Дмитро Миколайович</t>
  </si>
  <si>
    <t>Сергеєва Юлія Миколаївна</t>
  </si>
  <si>
    <t>Костюченко Світлана Василівна</t>
  </si>
  <si>
    <t>Омельченко-Якуба Марина Іванівна</t>
  </si>
  <si>
    <t>Нестеренко Катерина Анатоліївна</t>
  </si>
  <si>
    <t>Беспалова Наталія Олександрівна</t>
  </si>
  <si>
    <t>Беспалов Григорій Олександрович</t>
  </si>
  <si>
    <t>Крохмаль Костянтин Петрович</t>
  </si>
  <si>
    <t>Матюша Володимир Миколайович</t>
  </si>
  <si>
    <t>Костюченко Олег Миколайович</t>
  </si>
  <si>
    <t>Ільєв Андрій Валерійович</t>
  </si>
  <si>
    <t>Ільєв Дмитро Валерійович</t>
  </si>
  <si>
    <t>Ромашкін Валерій Юрійович</t>
  </si>
  <si>
    <t>Українець Олена Броніславовна</t>
  </si>
  <si>
    <t>Щетинський Микола Степанович</t>
  </si>
  <si>
    <t>Геращенко Марія Іванівна</t>
  </si>
  <si>
    <t>19.06.2019</t>
  </si>
  <si>
    <t>Дічек Олександр Іванович</t>
  </si>
  <si>
    <t>Драгунов Ілля Георгійович</t>
  </si>
  <si>
    <t>Крутіков Михайло Олексійович</t>
  </si>
  <si>
    <t>Саєнко Владислав Володимирович</t>
  </si>
  <si>
    <t>Сергеєва Наталія Сергіївна</t>
  </si>
  <si>
    <t>Мельникова Злата Аркадієвна</t>
  </si>
  <si>
    <t>Шамраєв Віталій Володимирович</t>
  </si>
  <si>
    <t>Поліщук Ірина Олегівна</t>
  </si>
  <si>
    <t>Бальцій Юрій Юрійович</t>
  </si>
  <si>
    <t>Бондаренко Сергій Ігорович</t>
  </si>
  <si>
    <t>Соколов Сергій Вікторович</t>
  </si>
  <si>
    <t>Мулєров Дмитро Петрович</t>
  </si>
  <si>
    <t>Горобець Ростислав Станіславович</t>
  </si>
  <si>
    <t>Петрова Катерина Юріївна</t>
  </si>
  <si>
    <t>Денисенко Ірина Сергіївна</t>
  </si>
  <si>
    <t>Рижков Віталій Олегович</t>
  </si>
  <si>
    <t>Кудим Андрій Олександрович</t>
  </si>
  <si>
    <t>Коваленко Валерій Сергійович</t>
  </si>
  <si>
    <t>Чернявська Карина Сергіївна</t>
  </si>
  <si>
    <t>Днисенко Роман Юрійович</t>
  </si>
  <si>
    <t>Грицький Володимир Вікторович</t>
  </si>
  <si>
    <t>Єрмачков Микола Петрович</t>
  </si>
  <si>
    <t>Кучеренко Олена Олександрівна</t>
  </si>
  <si>
    <t>Вірієнко Валентина Володимирівна</t>
  </si>
  <si>
    <t>Харчук Марія Юріївна</t>
  </si>
  <si>
    <t>Бондар Тетяна Валентинівна</t>
  </si>
  <si>
    <t>Манза Едуард Миколайович</t>
  </si>
  <si>
    <t>Сиротенко Роман Олександрович</t>
  </si>
  <si>
    <t>Миронова Зоя Михайлівна</t>
  </si>
  <si>
    <t>Сирота Святослав Анатолійович</t>
  </si>
  <si>
    <t>Тітова Наталія Вячеславовна</t>
  </si>
  <si>
    <t>Фесенко Микола Георгійович</t>
  </si>
  <si>
    <t>Авдошко Наталія Борисівна</t>
  </si>
  <si>
    <t>Семенов Олексій Сергійович</t>
  </si>
  <si>
    <t>Старіков Констянтин Вікторович</t>
  </si>
  <si>
    <t>Попов Леонід Юрійович</t>
  </si>
  <si>
    <t>Сухініна Анастосія Ігоревна</t>
  </si>
  <si>
    <t>м. Вінниця, вул. Іванв  Бевза, буд. 34, оф. 306</t>
  </si>
  <si>
    <t>19.07.2018</t>
  </si>
  <si>
    <t>Яковенко Є.Є.</t>
  </si>
  <si>
    <t>м. Київ, бульвар Дружби Народів, б.28-В</t>
  </si>
  <si>
    <t>35 календарних місяців</t>
  </si>
  <si>
    <t>ТОВ "ХАДСОН Україна"</t>
  </si>
  <si>
    <t>м. Миколаїв, вул. В. Морська, 49</t>
  </si>
  <si>
    <t>Спілка споживчих товариств Миколаївської області</t>
  </si>
  <si>
    <t>м. Миколаїв</t>
  </si>
  <si>
    <t>Хмельницька обл., м. Кам'янець-Подільський, вул. Л. Українки,, буд.41б</t>
  </si>
  <si>
    <t>15.05.2018</t>
  </si>
  <si>
    <t>ПП" Лікувально-спортивний оздоровчий комплекс "Поділля"</t>
  </si>
  <si>
    <t>м. Кам'янець-Подільський</t>
  </si>
  <si>
    <t xml:space="preserve">Найменування та код установ(и) банків(у), в яких(ій) відкрито поточні(ий) рахунки (рахунок), номери рахунків (рахунку): UA153205490000026008052667247 в АК КБ "Приватбанк", МФО 320649 </t>
  </si>
  <si>
    <t>26,04,2019</t>
  </si>
  <si>
    <t>15,04,2019</t>
  </si>
  <si>
    <t>Маленко Наталія Генадіївна</t>
  </si>
  <si>
    <t>Дзюблик Сергій Петрович</t>
  </si>
  <si>
    <t>БАХМАЦЬКА РАЙОННА ОРГАНІЗАЦІЯ ПОЛІТИЧНОЇ ПАРТІЇ "СОЦІАЛЬНА СПРАВЕДЛИВІСТЬ"</t>
  </si>
  <si>
    <t>14000,Чернігівська обл., м.Чернігів, Деснянський р-н, пр. Миру, буд.12</t>
  </si>
  <si>
    <t>БАШТАНСЬКА РАЙОННА ОРГАНІЗАЦІЯ ПОЛІТИЧНОЇ ПАРТІЇ "СОЦІАЛЬНА СПРАВЕДЛИВІСТЬ"</t>
  </si>
  <si>
    <t>56123,Миколаївська обл., Баштанський р-н, с.Лук'янівка, вул.Лебедя, буд.21</t>
  </si>
  <si>
    <t>БОБРОВИЦЬКА РАЙОННА ОРГАНІЗАЦІЯ ПОЛІТИЧНОЇ ПАРТІЇ "СОЦІАЛЬНА СПРАВЕДЛИВІСТЬ"</t>
  </si>
  <si>
    <t>БОГУСЛАВСЬКА РАЙОННА ОРГАНІЗАЦІЯ ПОЛІТИЧНОЇ ПАРТІЇ "УКРАЇНСЬКИЙ РЕСПУБЛІКАНСЬКИЙ АЛЬЯНС"</t>
  </si>
  <si>
    <t>09700,Київська обл., Богуславський р-н, м.Богуслав,вул.Миколаївська, буд.100, кв.9</t>
  </si>
  <si>
    <t>БОРЗНЯНСЬКА  РАЙОННА ОРГАНІЗАЦІЯ ПОЛІТИЧНОЇ ПАРТІЇ "СОЦІАЛЬНА СПРАВЕДЛИВІСТЬ"</t>
  </si>
  <si>
    <t>ВАРВИНСЬКА     РАЙОННА ОРГАНІЗАЦІЯ ПОЛІТИЧНОЇ ПАРТІЇ "СОЦІАЛЬНА СПРАВЕДЛИВІСТЬ"</t>
  </si>
  <si>
    <t>ГАЙСИНСЬКА      РАЙОННА ОРГАНІЗАЦІЯ ПОЛІТИЧНОЇ ПАРТІЇ "СОЦІАЛЬНА СПРАВЕДЛИВІСТЬ"</t>
  </si>
  <si>
    <t>23700,Вінницька обл., Гайсинський р-н, м.Гайсин, вул. Комнезанська, буд.16, кв.1</t>
  </si>
  <si>
    <t>ДЕСНЯНСЬКА    РАЙОННА ОРГАНІЗАЦІЯ ПОЛІТИЧНОЇ ПАРТІЇ "СОЦІАЛЬНА СПРАВЕДЛИВІСТЬ"</t>
  </si>
  <si>
    <t>ДОМАНІВСЬКА  РАЙОННА ОРГАНІЗАЦІЯ ПОЛІТИЧНОЇ ПАРТІЇ "СОЦІАЛЬНА СПРАВЕДЛИВІСТЬ"</t>
  </si>
  <si>
    <t>56401,Миколаївська обл., Доманівський р-н, с.м.т Доманівка, вул.Лівадаря, буд.123</t>
  </si>
  <si>
    <t>ІЛЛІНЕЦЬКА      РАЙОННА ОРГАНІЗАЦІЯ ПОЛІТИЧНОЇ ПАРТІЇ "СОЦІАЛЬНА СПРАВЕДЛИВІСТЬ"</t>
  </si>
  <si>
    <t>23700,Вінницька обл., м.Іллінці, Іллінецький р-н, вул. Куйбишева, буд.45</t>
  </si>
  <si>
    <t>МІСЦЕВА КИЇВСЬКА МІСЬКА ОРГАНІЗАЦІЯ ПОЛІТИЧНОЇ ПАРТІЇ "УКРАЇНСЬКИЙ РЕСПУБЛІКАНСЬКИЙ АЛЬЯНС"</t>
  </si>
  <si>
    <t>02002,м.Київ, вул.Луначарського, буд.3-Б</t>
  </si>
  <si>
    <t>КОЗЕЛЕЦЬКА     РАЙОННА ОРГАНІЗАЦІЯ ПОЛІТИЧНОЇ ПАРТІЇ "СОЦІАЛЬНА СПРАВЕДЛИВІСТЬ"</t>
  </si>
  <si>
    <t>КОРОПСЬКА       РАЙОННА ОРГАНІЗАЦІЯ ПОЛІТИЧНОЇ ПАРТІЇ "СОЦІАЛЬНА СПРАВЕДЛИВІСТЬ"</t>
  </si>
  <si>
    <t>КОРЮКІВСЬКА     РАЙОННА ОРГАНІЗАЦІЯ ПОЛІТИЧНОЇ ПАРТІЇ "СОЦІАЛЬНА СПРАВЕДЛИВІСТЬ"</t>
  </si>
  <si>
    <t>КУЛИКІВСЬКА   РАЙОННА ОРГАНІЗАЦІЯ ПОЛІТИЧНОЇ ПАРТІЇ "СОЦІАЛЬНА СПРАВЕДЛИВІСТЬ"</t>
  </si>
  <si>
    <t>МЕНСЬКА            РАЙОННА ОРГАНІЗАЦІЯ ПОЛІТИЧНОЇ ПАРТІЇ "СОЦІАЛЬНА СПРАВЕДЛИВІСТЬ"</t>
  </si>
  <si>
    <t>НІЖИНСЬКА          МІСЬКА ОРГАНІЗАЦІЯ ПОЛІТИЧНОЇ ПАРТІЇ "СОЦІАЛЬНА СПРАВЕДЛИВІСТЬ"</t>
  </si>
  <si>
    <t>НІЖИНСЬКА       РАЙОННА ОРГАНІЗАЦІЯ ПОЛІТИЧНОЇ ПАРТІЇ "СОЦІАЛЬНА СПРАВЕДЛИВІСТЬ"</t>
  </si>
  <si>
    <t>НОВГОРОД-СІВЕРСЬКА     МІСЬКА ОРГАНІЗАЦІЯ ПОЛІТИЧНОЇ ПАРТІЇ "СОЦІАЛЬНА СПРАВЕДЛИВІСТЬ"</t>
  </si>
  <si>
    <t>НОВГОРОД-СІВЕРСЬКА     РАЙОННА ОРГАНІЗАЦІЯ ПОЛІТИЧНОЇ ПАРТІЇ "СОЦІАЛЬНА СПРАВЕДЛИВІСТЬ"</t>
  </si>
  <si>
    <t>НОВОБУЗЬКА          РАЙОННА ОРГАНІЗАЦІЯ ПОЛІТИЧНОЇ ПАРТІЇ "СОЦІАЛЬНА СПРАВЕДЛИВІСТЬ"</t>
  </si>
  <si>
    <t>55600,Миколаївська обл., Новобузький р-н, м. Новий Буг, вул.Лесі Українки, буд.9</t>
  </si>
  <si>
    <t>НОВОЗАВОДСЬКА           РАЙОННА ОРГАНІЗАЦІЯ ПОЛІТИЧНОЇ ПАРТІЇ "СОЦІАЛЬНА СПРАВЕДЛИВІСТЬ"</t>
  </si>
  <si>
    <t>НОСІВСЬКА          РАЙОННА ОРГАНІЗАЦІЯ ПОЛІТИЧНОЇ ПАРТІЇ "СОЦІАЛЬНА СПРАВЕДЛИВІСТЬ"</t>
  </si>
  <si>
    <t>ОЧАКІВСЬКА        РАЙОННА ОРГАНІЗАЦІЯ ПОЛІТИЧНОЇ ПАРТІЇ "СОЦІАЛЬНА СПРАВЕДЛИВІСТЬ"</t>
  </si>
  <si>
    <t>57508,Миколаївська обл., м. Очаків, вул.Шевченко, буд.7</t>
  </si>
  <si>
    <t>ПРИЛУЦЬКА          МІСЬКА  ОРГАНІЗАЦІЯ ПОЛІТИЧНОЇ ПАРТІЇ "СОЦІАЛЬНА СПРАВЕДЛИВІСТЬ"</t>
  </si>
  <si>
    <t>ПРИЛУЦЬКА          РАЙОННА  ОРГАНІЗАЦІЯ ПОЛІТИЧНОЇ ПАРТІЇ "СОЦІАЛЬНА СПРАВЕДЛИВІСТЬ"</t>
  </si>
  <si>
    <t>СНІГУРІВСЬКА          РАЙОННА  ОРГАНІЗАЦІЯ ПОЛІТИЧНОЇ ПАРТІЇ "СОЦІАЛЬНА СПРАВЕДЛИВІСТЬ"</t>
  </si>
  <si>
    <t>57301,Миколаївська обл., Снігурівський р-н, м.Снігурівка, вул. Піонерська, буд.69</t>
  </si>
  <si>
    <t>СНОВСЬКА          РАЙОННА  ОРГАНІЗАЦІЯ ПОЛІТИЧНОЇ ПАРТІЇ "СОЦІАЛЬНА СПРАВЕДЛИВІСТЬ"</t>
  </si>
  <si>
    <t>ХЕРСОНСЬКА         РАЙОННА  ОРГАНІЗАЦІЯ ПОЛІТИЧНОЇ ПАРТІЇ "СОЦІАЛЬНА СПРАВЕДЛИВІСТЬ"</t>
  </si>
  <si>
    <t>73002,Херсонська обл., Дніпровський р-н, м.Херсон, прос. Текстильників, буд.10</t>
  </si>
  <si>
    <t>СОСНИЦЬКА         РАЙОННА  ОРГАНІЗАЦІЯ ПОЛІТИЧНОЇ ПАРТІЇ "СОЦІАЛЬНА СПРАВЕДЛИВІСТЬ"</t>
  </si>
  <si>
    <t>СТАРОСИНЯВСЬКА         РАЙОННА  ОРГАНІЗАЦІЯ ПОЛІТИЧНОЇ ПАРТІЇ "СОЦІАЛЬНА СПРАВЕДЛИВІСТЬ"</t>
  </si>
  <si>
    <t>29000,Хмельницька обл., м.Хмельницький, вул.Проскурівська, буд.45</t>
  </si>
  <si>
    <t>ХАРКІВСЬКА        ОБЛАСНА  ОРГАНІЗАЦІЯ ПОЛІТИЧНОЇ ПАРТІЇ "УКРАЇНСЬКИЙ РЕСПУБЛІКАНСЬКИЙ АЛЬЯНС"</t>
  </si>
  <si>
    <t>61103,Харківська обл., м.Харків, пр. Леніна, буд.77 кв.85</t>
  </si>
  <si>
    <t>ЧЕРКАСЬКА        РАЙОННА  ОРГАНІЗАЦІЯ ПОЛІТИЧНОЇ ПАРТІЇ "СОЦІАЛЬНА СПРАВЕДЛИВІСТЬ"</t>
  </si>
  <si>
    <t>18016,Черкаська обл., м.Черкаси, Сосновський р-н, вул.Гуржіївська, буд.13</t>
  </si>
  <si>
    <t>ЧЕРНІГІВСЬКА        МІСЬКА  ОРГАНІЗАЦІЯ ПОЛІТИЧНОЇ ПАРТІЇ "СОЦІАЛЬНА СПРАВЕДЛИВІСТЬ"</t>
  </si>
  <si>
    <t>ЧЕРНІГІВСЬКА        РАЙОННА  ОРГАНІЗАЦІЯ ПОЛІТИЧНОЇ ПАРТІЇ "СОЦІАЛЬНА СПРАВЕДЛИВІСТЬ"</t>
  </si>
  <si>
    <r>
      <t>29000, Хмельницька обл.,місто Хмельницький, вулиця Кам</t>
    </r>
    <r>
      <rPr>
        <b/>
        <sz val="8"/>
        <color theme="1"/>
        <rFont val="Calibri"/>
        <family val="2"/>
        <charset val="204"/>
      </rPr>
      <t>'</t>
    </r>
    <r>
      <rPr>
        <b/>
        <sz val="8"/>
        <color theme="1"/>
        <rFont val="Times New Roman"/>
        <family val="1"/>
        <charset val="204"/>
      </rPr>
      <t>янецька, будинок 151, квартира 1</t>
    </r>
  </si>
  <si>
    <t>Полтавський район,с.Розсошенци,</t>
  </si>
  <si>
    <t xml:space="preserve">м.Вінниця, </t>
  </si>
  <si>
    <t xml:space="preserve">Чернігівська обл.,м.Ніжин, </t>
  </si>
  <si>
    <t xml:space="preserve">Херсонська обл., м.Херсон, </t>
  </si>
  <si>
    <t xml:space="preserve">м.Староконстянтинівка, </t>
  </si>
  <si>
    <t xml:space="preserve">м.Кременчук, </t>
  </si>
  <si>
    <t xml:space="preserve">м.Запоріжжя, </t>
  </si>
  <si>
    <t>Полтавський район,с.Розсошенци,в</t>
  </si>
  <si>
    <t>м.Запоріжжя, в</t>
  </si>
  <si>
    <t>м.Кременчук, в</t>
  </si>
  <si>
    <t>м.Староконстянтинівка, в</t>
  </si>
  <si>
    <t>м.Староконстянтинівка,</t>
  </si>
  <si>
    <t xml:space="preserve">м. Вінниця,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</si>
</sst>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40"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2"/>
      <color rgb="FF000000"/>
      <name val="Times New Roman"/>
      <family val="1"/>
      <charset val="204"/>
    </font>
    <font>
      <vertAlign val="superscript"/>
      <sz val="10"/>
      <color theme="1"/>
      <name val="Times New Roman"/>
      <family val="1"/>
      <charset val="204"/>
    </font>
    <font>
      <b/>
      <sz val="10"/>
      <color theme="1"/>
      <name val="Times New Roman"/>
      <family val="1"/>
      <charset val="204"/>
    </font>
    <font>
      <sz val="11"/>
      <color theme="1"/>
      <name val="Times New Roman"/>
      <family val="1"/>
      <charset val="204"/>
    </font>
    <font>
      <sz val="9"/>
      <name val="Times New Roman"/>
      <family val="1"/>
      <charset val="204"/>
    </font>
    <font>
      <sz val="10"/>
      <name val="Times New Roman"/>
      <family val="1"/>
      <charset val="204"/>
    </font>
    <font>
      <sz val="10"/>
      <name val="Arial"/>
      <family val="2"/>
      <charset val="204"/>
    </font>
    <font>
      <sz val="11"/>
      <name val="Times New Roman"/>
    </font>
    <font>
      <sz val="9"/>
      <name val="Times New Roman"/>
    </font>
    <font>
      <b/>
      <sz val="11"/>
      <name val="Times New Roman"/>
    </font>
    <font>
      <sz val="6"/>
      <name val="Georgia"/>
    </font>
    <font>
      <b/>
      <sz val="14"/>
      <color theme="1"/>
      <name val="Calibri"/>
      <family val="2"/>
      <charset val="204"/>
      <scheme val="minor"/>
    </font>
    <font>
      <sz val="11"/>
      <name val="Times New Roman"/>
      <family val="1"/>
      <charset val="204"/>
    </font>
    <font>
      <b/>
      <sz val="11"/>
      <color theme="1"/>
      <name val="Times New Roman"/>
      <family val="1"/>
      <charset val="204"/>
    </font>
    <font>
      <sz val="10"/>
      <color theme="1"/>
      <name val="Calibri"/>
      <family val="2"/>
      <charset val="204"/>
      <scheme val="minor"/>
    </font>
    <font>
      <sz val="9"/>
      <color theme="1"/>
      <name val="Times New Roman"/>
      <family val="1"/>
      <charset val="204"/>
    </font>
    <font>
      <vertAlign val="superscript"/>
      <sz val="11"/>
      <color theme="1"/>
      <name val="Times New Roman"/>
      <family val="1"/>
      <charset val="204"/>
    </font>
    <font>
      <b/>
      <vertAlign val="superscript"/>
      <sz val="11"/>
      <color theme="1"/>
      <name val="Times New Roman"/>
      <family val="1"/>
      <charset val="204"/>
    </font>
    <font>
      <b/>
      <sz val="11"/>
      <color rgb="FF000000"/>
      <name val="Times New Roman"/>
      <family val="1"/>
      <charset val="204"/>
    </font>
    <font>
      <sz val="12"/>
      <color rgb="FF000000"/>
      <name val="Times New Roman"/>
      <family val="1"/>
      <charset val="204"/>
    </font>
    <font>
      <b/>
      <sz val="10"/>
      <color rgb="FF000000"/>
      <name val="Times New Roman"/>
      <family val="1"/>
      <charset val="204"/>
    </font>
    <font>
      <sz val="11"/>
      <color rgb="FF000000"/>
      <name val="Times New Roman"/>
      <family val="1"/>
      <charset val="204"/>
    </font>
    <font>
      <vertAlign val="superscript"/>
      <sz val="14"/>
      <color theme="1"/>
      <name val="Times New Roman"/>
      <family val="1"/>
      <charset val="204"/>
    </font>
    <font>
      <sz val="7"/>
      <color rgb="FF000000"/>
      <name val="Times New Roman"/>
      <family val="1"/>
      <charset val="204"/>
    </font>
    <font>
      <sz val="14"/>
      <color theme="1"/>
      <name val="Times New Roman"/>
      <family val="1"/>
      <charset val="204"/>
    </font>
    <font>
      <sz val="10"/>
      <name val="Arial"/>
    </font>
    <font>
      <sz val="8"/>
      <name val="Calibri"/>
      <family val="2"/>
      <charset val="204"/>
      <scheme val="minor"/>
    </font>
    <font>
      <sz val="10"/>
      <color rgb="FF000000"/>
      <name val="Calibri"/>
      <family val="2"/>
      <charset val="204"/>
    </font>
    <font>
      <sz val="11"/>
      <name val="Calibri"/>
      <family val="2"/>
      <charset val="204"/>
    </font>
    <font>
      <sz val="8"/>
      <color rgb="FF000000"/>
      <name val="Times New Roman"/>
      <family val="1"/>
      <charset val="204"/>
    </font>
    <font>
      <b/>
      <sz val="8"/>
      <color theme="1"/>
      <name val="Calibri"/>
      <family val="2"/>
      <charset val="204"/>
      <scheme val="minor"/>
    </font>
    <font>
      <sz val="8"/>
      <color theme="1"/>
      <name val="Calibri"/>
      <family val="2"/>
      <charset val="204"/>
      <scheme val="minor"/>
    </font>
    <font>
      <b/>
      <sz val="8"/>
      <color theme="1"/>
      <name val="Times New Roman"/>
      <family val="1"/>
      <charset val="204"/>
    </font>
    <font>
      <b/>
      <sz val="8"/>
      <color theme="1"/>
      <name val="Calibri"/>
      <family val="2"/>
      <charset val="204"/>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1" fillId="0" borderId="0"/>
  </cellStyleXfs>
  <cellXfs count="529">
    <xf numFmtId="0" fontId="0" fillId="0" borderId="0" xfId="0"/>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3"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8" xfId="0" applyFont="1" applyFill="1" applyBorder="1" applyAlignment="1">
      <alignment vertical="center" wrapText="1"/>
    </xf>
    <xf numFmtId="0" fontId="0" fillId="0" borderId="13" xfId="0" applyBorder="1"/>
    <xf numFmtId="0" fontId="0" fillId="0" borderId="17" xfId="0" applyBorder="1"/>
    <xf numFmtId="0" fontId="4" fillId="0" borderId="13" xfId="0" applyFont="1" applyBorder="1" applyAlignment="1">
      <alignment vertical="center" wrapText="1"/>
    </xf>
    <xf numFmtId="0" fontId="0" fillId="0" borderId="11" xfId="0" applyBorder="1" applyAlignment="1">
      <alignment horizontal="left" vertical="center"/>
    </xf>
    <xf numFmtId="0" fontId="4" fillId="0" borderId="7" xfId="0" applyFont="1" applyBorder="1" applyAlignment="1">
      <alignment vertical="center" wrapText="1"/>
    </xf>
    <xf numFmtId="0" fontId="4" fillId="0" borderId="3" xfId="0" applyFont="1" applyBorder="1" applyAlignment="1">
      <alignment vertical="center" wrapText="1"/>
    </xf>
    <xf numFmtId="0" fontId="13" fillId="0" borderId="11" xfId="0" applyFont="1" applyBorder="1" applyAlignment="1">
      <alignment vertical="center"/>
    </xf>
    <xf numFmtId="0" fontId="0" fillId="0" borderId="12" xfId="0" applyBorder="1" applyAlignment="1">
      <alignment vertical="center"/>
    </xf>
    <xf numFmtId="0" fontId="0" fillId="0" borderId="1" xfId="0"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center"/>
    </xf>
    <xf numFmtId="0" fontId="0" fillId="0" borderId="24" xfId="0" applyBorder="1" applyAlignment="1"/>
    <xf numFmtId="0" fontId="0" fillId="0" borderId="24" xfId="0" applyBorder="1" applyAlignment="1">
      <alignment vertical="top" wrapText="1"/>
    </xf>
    <xf numFmtId="0" fontId="0" fillId="0" borderId="25" xfId="0" applyBorder="1" applyAlignment="1">
      <alignment vertical="top" wrapText="1"/>
    </xf>
    <xf numFmtId="0" fontId="8"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7" xfId="0" applyFont="1" applyFill="1" applyBorder="1" applyAlignment="1">
      <alignment vertical="center" wrapText="1"/>
    </xf>
    <xf numFmtId="0" fontId="4" fillId="0" borderId="3" xfId="0" applyFont="1" applyFill="1" applyBorder="1" applyAlignment="1">
      <alignment vertical="center" wrapText="1"/>
    </xf>
    <xf numFmtId="0" fontId="9" fillId="0" borderId="6" xfId="0" applyFont="1" applyFill="1" applyBorder="1" applyAlignment="1">
      <alignment horizontal="center" vertical="center" wrapText="1"/>
    </xf>
    <xf numFmtId="2" fontId="0" fillId="0" borderId="0" xfId="0" applyNumberFormat="1"/>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4" fillId="0" borderId="2" xfId="0" applyFont="1" applyBorder="1" applyAlignment="1">
      <alignment horizontal="justify" vertical="center" wrapText="1"/>
    </xf>
    <xf numFmtId="0" fontId="20" fillId="0" borderId="0" xfId="0" applyFont="1"/>
    <xf numFmtId="2"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1" fontId="9" fillId="0" borderId="13" xfId="0" applyNumberFormat="1" applyFont="1" applyBorder="1" applyAlignment="1">
      <alignment horizontal="center" vertical="center" wrapText="1"/>
    </xf>
    <xf numFmtId="0" fontId="4" fillId="0" borderId="13" xfId="0" applyFont="1" applyBorder="1" applyAlignment="1">
      <alignment horizontal="center" vertical="justify" wrapText="1"/>
    </xf>
    <xf numFmtId="0" fontId="9" fillId="0" borderId="13" xfId="0" applyFont="1" applyBorder="1" applyAlignment="1">
      <alignment horizontal="center" vertical="center" wrapText="1"/>
    </xf>
    <xf numFmtId="49" fontId="9" fillId="0" borderId="13" xfId="0" applyNumberFormat="1" applyFont="1" applyBorder="1" applyAlignment="1">
      <alignment horizontal="center" vertical="center" wrapText="1"/>
    </xf>
    <xf numFmtId="0" fontId="0" fillId="0" borderId="0" xfId="0" applyFill="1"/>
    <xf numFmtId="2" fontId="4" fillId="0" borderId="13" xfId="0" applyNumberFormat="1" applyFont="1" applyFill="1" applyBorder="1" applyAlignment="1">
      <alignment horizontal="center" vertical="center" wrapText="1"/>
    </xf>
    <xf numFmtId="2" fontId="4" fillId="0" borderId="13" xfId="0" applyNumberFormat="1" applyFont="1" applyBorder="1" applyAlignment="1">
      <alignment horizontal="center" vertical="center" wrapText="1"/>
    </xf>
    <xf numFmtId="14"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justify" vertical="top"/>
    </xf>
    <xf numFmtId="14" fontId="4" fillId="0" borderId="13"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49" fontId="9" fillId="0" borderId="18" xfId="0" applyNumberFormat="1" applyFont="1" applyBorder="1" applyAlignment="1">
      <alignment horizontal="justify" vertical="top"/>
    </xf>
    <xf numFmtId="2"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vertical="center" wrapText="1"/>
    </xf>
    <xf numFmtId="0" fontId="3" fillId="0" borderId="0" xfId="0" applyFont="1" applyBorder="1" applyAlignment="1">
      <alignment vertical="center"/>
    </xf>
    <xf numFmtId="0" fontId="6" fillId="0" borderId="0" xfId="0" applyFont="1" applyBorder="1" applyAlignment="1">
      <alignment vertical="center"/>
    </xf>
    <xf numFmtId="0" fontId="0" fillId="0" borderId="0" xfId="0"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0" fontId="21" fillId="0" borderId="1" xfId="0" applyFont="1" applyBorder="1" applyAlignment="1">
      <alignment vertical="center" wrapText="1"/>
    </xf>
    <xf numFmtId="2" fontId="5" fillId="0" borderId="1" xfId="0" applyNumberFormat="1" applyFont="1" applyFill="1" applyBorder="1" applyAlignment="1">
      <alignment horizontal="center" vertical="center" wrapText="1"/>
    </xf>
    <xf numFmtId="0" fontId="19" fillId="0" borderId="6" xfId="0" applyFont="1" applyBorder="1" applyAlignment="1">
      <alignment vertical="center" wrapText="1"/>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0" fontId="8"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33" xfId="0" applyFont="1" applyBorder="1" applyAlignment="1">
      <alignment horizontal="center" vertical="center" wrapText="1"/>
    </xf>
    <xf numFmtId="2" fontId="23" fillId="0" borderId="6"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2" fontId="22" fillId="0" borderId="6" xfId="0" applyNumberFormat="1" applyFont="1" applyFill="1" applyBorder="1" applyAlignment="1">
      <alignment horizontal="center" vertical="center" wrapText="1"/>
    </xf>
    <xf numFmtId="1" fontId="22"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22" fillId="0" borderId="1" xfId="0" applyFont="1" applyBorder="1" applyAlignment="1">
      <alignment vertical="center" wrapText="1"/>
    </xf>
    <xf numFmtId="0" fontId="2"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6" xfId="0" applyFont="1" applyBorder="1" applyAlignment="1">
      <alignment horizontal="justify" vertical="center" wrapText="1"/>
    </xf>
    <xf numFmtId="0" fontId="24" fillId="0" borderId="3" xfId="0" applyFont="1" applyBorder="1" applyAlignment="1">
      <alignment horizontal="justify" vertical="center" wrapText="1"/>
    </xf>
    <xf numFmtId="0" fontId="24" fillId="0" borderId="3" xfId="0" applyFont="1" applyBorder="1" applyAlignment="1">
      <alignment horizontal="center" vertical="center" wrapText="1"/>
    </xf>
    <xf numFmtId="0" fontId="5" fillId="0" borderId="4" xfId="0" applyFont="1" applyBorder="1" applyAlignment="1">
      <alignment vertical="center" wrapText="1"/>
    </xf>
    <xf numFmtId="2" fontId="24" fillId="0" borderId="6" xfId="0" applyNumberFormat="1" applyFont="1" applyBorder="1" applyAlignment="1">
      <alignment horizontal="center" vertical="center" wrapText="1"/>
    </xf>
    <xf numFmtId="0" fontId="5" fillId="0" borderId="13" xfId="0" applyFont="1" applyBorder="1" applyAlignment="1">
      <alignment horizontal="center" vertical="center" wrapText="1"/>
    </xf>
    <xf numFmtId="2" fontId="5" fillId="0" borderId="13" xfId="0" applyNumberFormat="1"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Border="1" applyAlignment="1">
      <alignment horizontal="center" vertical="center" wrapText="1"/>
    </xf>
    <xf numFmtId="2" fontId="0" fillId="0" borderId="0" xfId="0" applyNumberFormat="1" applyFill="1"/>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9" fillId="0" borderId="35" xfId="0" applyFont="1" applyBorder="1" applyAlignment="1">
      <alignment horizontal="center" vertical="center" wrapText="1"/>
    </xf>
    <xf numFmtId="0" fontId="24" fillId="0" borderId="35" xfId="0" applyFont="1" applyBorder="1" applyAlignment="1">
      <alignment horizontal="center" vertical="center" wrapText="1"/>
    </xf>
    <xf numFmtId="0" fontId="4" fillId="0" borderId="35" xfId="0" applyFont="1" applyBorder="1" applyAlignment="1">
      <alignment vertical="top" wrapText="1"/>
    </xf>
    <xf numFmtId="0" fontId="26" fillId="0" borderId="35" xfId="0" applyFont="1" applyBorder="1" applyAlignment="1">
      <alignment vertical="center" wrapText="1"/>
    </xf>
    <xf numFmtId="0" fontId="26" fillId="0" borderId="39" xfId="0" applyFont="1" applyBorder="1" applyAlignment="1">
      <alignment vertical="center" wrapText="1"/>
    </xf>
    <xf numFmtId="0" fontId="9" fillId="0" borderId="35" xfId="0" applyFont="1" applyBorder="1" applyAlignment="1">
      <alignment horizontal="center" vertical="top" wrapText="1"/>
    </xf>
    <xf numFmtId="0" fontId="26" fillId="0" borderId="35" xfId="0" applyFont="1" applyBorder="1" applyAlignment="1">
      <alignment horizontal="center" vertical="center" wrapText="1"/>
    </xf>
    <xf numFmtId="0" fontId="26"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9" fillId="0" borderId="35" xfId="0" applyFont="1" applyBorder="1" applyAlignment="1">
      <alignment vertical="top" wrapText="1"/>
    </xf>
    <xf numFmtId="0" fontId="4" fillId="0" borderId="35" xfId="0" applyFont="1" applyBorder="1" applyAlignment="1">
      <alignment horizontal="center" vertical="top" wrapText="1"/>
    </xf>
    <xf numFmtId="0" fontId="4" fillId="0" borderId="4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xf numFmtId="0" fontId="0" fillId="0" borderId="0" xfId="0" applyAlignment="1">
      <alignment wrapText="1"/>
    </xf>
    <xf numFmtId="0" fontId="27" fillId="0" borderId="4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8" xfId="0" applyFont="1" applyFill="1" applyBorder="1" applyAlignment="1">
      <alignment horizontal="center" vertical="center" wrapText="1"/>
    </xf>
    <xf numFmtId="0" fontId="21"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7" fillId="0" borderId="6" xfId="0" applyFont="1" applyBorder="1" applyAlignment="1">
      <alignment vertical="center" wrapText="1"/>
    </xf>
    <xf numFmtId="0" fontId="26" fillId="0" borderId="6" xfId="0" applyFont="1" applyBorder="1" applyAlignment="1">
      <alignment horizontal="center" vertical="center" wrapText="1"/>
    </xf>
    <xf numFmtId="0" fontId="24" fillId="0" borderId="3" xfId="0" applyNumberFormat="1" applyFont="1" applyBorder="1" applyAlignment="1">
      <alignment horizontal="center" vertical="center" wrapText="1"/>
    </xf>
    <xf numFmtId="0" fontId="3" fillId="0" borderId="0" xfId="0" applyFont="1" applyAlignment="1">
      <alignment vertical="center" wrapText="1"/>
    </xf>
    <xf numFmtId="0" fontId="2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4" fillId="0" borderId="39"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0" fontId="25" fillId="0" borderId="6" xfId="0" applyFont="1" applyBorder="1" applyAlignment="1">
      <alignment horizontal="center" vertical="center" wrapText="1"/>
    </xf>
    <xf numFmtId="2" fontId="6" fillId="0" borderId="6" xfId="0" applyNumberFormat="1" applyFont="1" applyFill="1" applyBorder="1" applyAlignment="1">
      <alignment vertical="center" wrapText="1"/>
    </xf>
    <xf numFmtId="2" fontId="24" fillId="0" borderId="1" xfId="0" applyNumberFormat="1" applyFont="1" applyFill="1" applyBorder="1" applyAlignment="1">
      <alignment horizontal="right" vertical="center" wrapText="1"/>
    </xf>
    <xf numFmtId="0" fontId="5" fillId="0" borderId="1" xfId="0" applyFont="1" applyBorder="1" applyAlignment="1">
      <alignment horizontal="justify" vertical="center" wrapText="1"/>
    </xf>
    <xf numFmtId="0" fontId="3" fillId="0" borderId="0" xfId="0" applyFont="1" applyBorder="1" applyAlignment="1">
      <alignment vertical="center" wrapText="1"/>
    </xf>
    <xf numFmtId="0" fontId="0" fillId="2" borderId="0" xfId="0" applyFill="1"/>
    <xf numFmtId="0" fontId="26" fillId="0" borderId="0" xfId="0" applyNumberFormat="1" applyFont="1" applyFill="1" applyBorder="1" applyAlignment="1">
      <alignment horizontal="center" vertical="center" wrapText="1"/>
    </xf>
    <xf numFmtId="0" fontId="26" fillId="0" borderId="15" xfId="0" applyNumberFormat="1" applyFont="1" applyFill="1" applyBorder="1" applyAlignment="1">
      <alignment horizontal="center" vertical="center" wrapText="1"/>
    </xf>
    <xf numFmtId="0" fontId="0" fillId="0" borderId="19" xfId="0" applyBorder="1"/>
    <xf numFmtId="0" fontId="9" fillId="0" borderId="0" xfId="0" applyFont="1" applyAlignment="1">
      <alignment horizontal="center"/>
    </xf>
    <xf numFmtId="49" fontId="0" fillId="0" borderId="0" xfId="0" applyNumberFormat="1" applyFill="1"/>
    <xf numFmtId="0" fontId="25" fillId="0" borderId="9" xfId="0" applyFont="1" applyBorder="1" applyAlignment="1">
      <alignment horizontal="center" vertical="center"/>
    </xf>
    <xf numFmtId="0" fontId="4" fillId="0" borderId="0" xfId="0" applyFont="1" applyAlignment="1">
      <alignment vertical="center" wrapText="1"/>
    </xf>
    <xf numFmtId="0" fontId="25" fillId="0" borderId="0" xfId="0" applyFont="1"/>
    <xf numFmtId="0" fontId="24" fillId="0" borderId="6" xfId="0" applyFont="1" applyBorder="1" applyAlignment="1">
      <alignment horizontal="right" vertical="center" wrapText="1"/>
    </xf>
    <xf numFmtId="0" fontId="24" fillId="0" borderId="3" xfId="0" applyFont="1" applyBorder="1" applyAlignment="1">
      <alignment horizontal="right" vertical="center" wrapText="1"/>
    </xf>
    <xf numFmtId="0" fontId="25" fillId="0" borderId="0" xfId="0" applyFont="1" applyAlignment="1">
      <alignment horizontal="left" vertical="center" indent="7"/>
    </xf>
    <xf numFmtId="0" fontId="25" fillId="0" borderId="0" xfId="0" applyFont="1" applyBorder="1" applyAlignment="1">
      <alignment horizontal="center" vertical="center"/>
    </xf>
    <xf numFmtId="0" fontId="2" fillId="0" borderId="0" xfId="0" applyFont="1" applyAlignment="1">
      <alignment vertical="center"/>
    </xf>
    <xf numFmtId="0" fontId="27" fillId="0" borderId="0" xfId="0" applyFont="1" applyBorder="1" applyAlignment="1">
      <alignment horizontal="justify" vertical="center" wrapText="1"/>
    </xf>
    <xf numFmtId="0" fontId="25" fillId="0" borderId="0" xfId="0" applyFont="1" applyAlignment="1">
      <alignment vertical="center"/>
    </xf>
    <xf numFmtId="0" fontId="30" fillId="0" borderId="6" xfId="0" applyFont="1" applyBorder="1" applyAlignment="1">
      <alignment vertical="center" wrapText="1"/>
    </xf>
    <xf numFmtId="0" fontId="30" fillId="0" borderId="6" xfId="0" applyFont="1" applyBorder="1" applyAlignment="1">
      <alignment horizontal="center" vertical="center" wrapText="1"/>
    </xf>
    <xf numFmtId="0" fontId="30" fillId="0" borderId="3"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25" fillId="0" borderId="0" xfId="0" applyFont="1" applyAlignment="1">
      <alignment horizontal="left" vertical="center" indent="5"/>
    </xf>
    <xf numFmtId="0" fontId="3" fillId="0" borderId="0" xfId="0" applyFont="1" applyBorder="1" applyAlignment="1">
      <alignment horizontal="center" vertical="center" wrapText="1"/>
    </xf>
    <xf numFmtId="0" fontId="25" fillId="0" borderId="0" xfId="0" applyFont="1" applyBorder="1"/>
    <xf numFmtId="0" fontId="31" fillId="0" borderId="0" xfId="1" applyAlignment="1">
      <alignment vertical="top"/>
    </xf>
    <xf numFmtId="0" fontId="31" fillId="0" borderId="0" xfId="1" applyAlignment="1">
      <alignment horizontal="left" vertical="top"/>
    </xf>
    <xf numFmtId="0" fontId="31" fillId="0" borderId="0" xfId="1" applyBorder="1" applyAlignment="1">
      <alignment vertical="top"/>
    </xf>
    <xf numFmtId="0" fontId="31" fillId="0" borderId="13" xfId="1" applyBorder="1" applyAlignment="1">
      <alignment vertical="top"/>
    </xf>
    <xf numFmtId="0" fontId="31" fillId="0" borderId="0" xfId="1" applyAlignment="1">
      <alignment horizontal="left"/>
    </xf>
    <xf numFmtId="0" fontId="31" fillId="0" borderId="0" xfId="1" applyBorder="1" applyAlignment="1">
      <alignment horizontal="left" vertical="center" wrapText="1"/>
    </xf>
    <xf numFmtId="0" fontId="12" fillId="0" borderId="0" xfId="1" applyFont="1" applyBorder="1" applyAlignment="1">
      <alignment horizontal="left" vertical="center" wrapText="1"/>
    </xf>
    <xf numFmtId="0" fontId="31" fillId="0" borderId="13" xfId="1" applyBorder="1" applyAlignment="1">
      <alignment horizontal="left" vertical="center"/>
    </xf>
    <xf numFmtId="0" fontId="12" fillId="0" borderId="13" xfId="1" applyFont="1" applyBorder="1" applyAlignment="1">
      <alignment horizontal="center"/>
    </xf>
    <xf numFmtId="0" fontId="31" fillId="0" borderId="0" xfId="1" applyAlignment="1">
      <alignment vertical="top" wrapText="1"/>
    </xf>
    <xf numFmtId="0" fontId="12" fillId="0" borderId="0" xfId="1" applyFont="1" applyAlignment="1">
      <alignment vertical="top" wrapText="1"/>
    </xf>
    <xf numFmtId="14" fontId="26" fillId="0" borderId="39" xfId="0" applyNumberFormat="1" applyFont="1" applyBorder="1" applyAlignment="1">
      <alignment horizontal="center" vertical="center" wrapText="1"/>
    </xf>
    <xf numFmtId="2" fontId="26" fillId="0" borderId="39" xfId="0" applyNumberFormat="1" applyFont="1" applyBorder="1" applyAlignment="1">
      <alignment horizontal="center" vertical="center" wrapText="1"/>
    </xf>
    <xf numFmtId="0" fontId="26" fillId="0" borderId="39" xfId="0" applyNumberFormat="1" applyFont="1" applyBorder="1" applyAlignment="1">
      <alignment horizontal="center" vertical="center" wrapText="1"/>
    </xf>
    <xf numFmtId="0" fontId="4" fillId="0" borderId="3" xfId="0" applyFont="1" applyBorder="1" applyAlignment="1">
      <alignment vertical="center" wrapText="1"/>
    </xf>
    <xf numFmtId="14" fontId="24" fillId="0" borderId="3" xfId="0" applyNumberFormat="1" applyFont="1" applyBorder="1" applyAlignment="1">
      <alignment horizontal="center" vertical="center" wrapText="1"/>
    </xf>
    <xf numFmtId="0" fontId="0" fillId="3" borderId="0" xfId="0" applyFill="1"/>
    <xf numFmtId="0" fontId="4" fillId="0" borderId="3" xfId="0" applyFont="1" applyBorder="1" applyAlignment="1">
      <alignment vertical="center" wrapText="1"/>
    </xf>
    <xf numFmtId="0" fontId="4" fillId="0" borderId="4" xfId="0" applyFont="1" applyBorder="1" applyAlignment="1">
      <alignment vertical="center" wrapText="1"/>
    </xf>
    <xf numFmtId="0" fontId="9" fillId="0" borderId="9" xfId="0" applyFont="1" applyBorder="1" applyAlignment="1">
      <alignment horizontal="center" vertical="center" wrapText="1"/>
    </xf>
    <xf numFmtId="2" fontId="9" fillId="0" borderId="13" xfId="0" applyNumberFormat="1" applyFont="1" applyFill="1" applyBorder="1" applyAlignment="1">
      <alignment horizontal="center" wrapText="1"/>
    </xf>
    <xf numFmtId="2" fontId="0" fillId="0" borderId="0" xfId="0" applyNumberFormat="1" applyFill="1" applyBorder="1"/>
    <xf numFmtId="0" fontId="25" fillId="4" borderId="13" xfId="0" applyFont="1" applyFill="1" applyBorder="1" applyAlignment="1">
      <alignment horizontal="center" vertical="center"/>
    </xf>
    <xf numFmtId="0" fontId="5" fillId="4" borderId="13" xfId="0" applyFont="1" applyFill="1" applyBorder="1" applyAlignment="1">
      <alignment horizontal="center" vertical="center" wrapText="1"/>
    </xf>
    <xf numFmtId="14" fontId="5" fillId="4" borderId="13"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2" fontId="5" fillId="4" borderId="13" xfId="0" applyNumberFormat="1" applyFont="1" applyFill="1" applyBorder="1" applyAlignment="1">
      <alignment horizontal="center" vertical="center" wrapText="1"/>
    </xf>
    <xf numFmtId="49" fontId="5" fillId="4" borderId="13" xfId="0" applyNumberFormat="1" applyFont="1" applyFill="1" applyBorder="1" applyAlignment="1">
      <alignment horizontal="center" vertical="center" wrapText="1"/>
    </xf>
    <xf numFmtId="1" fontId="5" fillId="4" borderId="13" xfId="0" applyNumberFormat="1"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2" fontId="4" fillId="4" borderId="13" xfId="0" applyNumberFormat="1" applyFont="1" applyFill="1" applyBorder="1" applyAlignment="1">
      <alignment horizontal="center" vertical="center" wrapText="1"/>
    </xf>
    <xf numFmtId="0" fontId="9" fillId="4" borderId="13" xfId="0" applyFont="1" applyFill="1" applyBorder="1" applyAlignment="1">
      <alignment horizontal="center" vertical="justify" wrapText="1"/>
    </xf>
    <xf numFmtId="49" fontId="4" fillId="4" borderId="13"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5" fillId="4" borderId="18" xfId="0" applyNumberFormat="1" applyFont="1" applyFill="1" applyBorder="1" applyAlignment="1">
      <alignment horizontal="center" vertical="center" wrapText="1"/>
    </xf>
    <xf numFmtId="0" fontId="4" fillId="4" borderId="19" xfId="0" applyFont="1" applyFill="1" applyBorder="1" applyAlignment="1">
      <alignment vertical="center" wrapText="1"/>
    </xf>
    <xf numFmtId="2" fontId="4" fillId="4" borderId="19" xfId="0" applyNumberFormat="1" applyFont="1" applyFill="1" applyBorder="1" applyAlignment="1">
      <alignment vertical="center" wrapText="1"/>
    </xf>
    <xf numFmtId="164" fontId="9" fillId="0" borderId="13" xfId="0" applyNumberFormat="1" applyFont="1" applyBorder="1" applyAlignment="1">
      <alignment horizontal="center" vertical="center" wrapText="1"/>
    </xf>
    <xf numFmtId="2" fontId="9" fillId="0" borderId="13" xfId="0" applyNumberFormat="1" applyFont="1" applyBorder="1" applyAlignment="1">
      <alignment horizontal="center" vertical="center" wrapText="1"/>
    </xf>
    <xf numFmtId="49" fontId="9" fillId="0" borderId="18" xfId="0" applyNumberFormat="1" applyFont="1" applyBorder="1" applyAlignment="1">
      <alignment horizontal="center" vertical="center"/>
    </xf>
    <xf numFmtId="2" fontId="5" fillId="4" borderId="1" xfId="0" applyNumberFormat="1" applyFont="1" applyFill="1" applyBorder="1" applyAlignment="1">
      <alignment horizontal="center" vertical="center" wrapText="1"/>
    </xf>
    <xf numFmtId="0" fontId="4" fillId="0" borderId="2" xfId="0" applyFont="1" applyBorder="1" applyAlignment="1">
      <alignment vertical="center" wrapText="1"/>
    </xf>
    <xf numFmtId="0" fontId="4" fillId="0" borderId="7"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13"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0" fontId="5" fillId="4" borderId="18" xfId="0" applyFont="1" applyFill="1" applyBorder="1" applyAlignment="1">
      <alignment horizontal="center" vertical="center" wrapText="1"/>
    </xf>
    <xf numFmtId="49" fontId="4" fillId="0" borderId="13"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1" fontId="5" fillId="0" borderId="13" xfId="0" applyNumberFormat="1" applyFont="1" applyBorder="1" applyAlignment="1">
      <alignment horizontal="center" vertical="center" wrapText="1"/>
    </xf>
    <xf numFmtId="0" fontId="9" fillId="0" borderId="13" xfId="0" applyFont="1" applyBorder="1" applyAlignment="1">
      <alignment horizontal="center" vertical="justify" wrapText="1"/>
    </xf>
    <xf numFmtId="1" fontId="5" fillId="0" borderId="13" xfId="0" applyNumberFormat="1" applyFont="1" applyBorder="1" applyAlignment="1">
      <alignment horizontal="justify" vertical="justify" wrapText="1"/>
    </xf>
    <xf numFmtId="0" fontId="35" fillId="0" borderId="13" xfId="0" applyFont="1" applyBorder="1" applyAlignment="1">
      <alignment horizontal="center" vertical="center" wrapText="1"/>
    </xf>
    <xf numFmtId="49" fontId="5" fillId="0" borderId="13" xfId="0" applyNumberFormat="1" applyFont="1" applyBorder="1" applyAlignment="1">
      <alignment horizontal="center" vertical="justify" wrapText="1"/>
    </xf>
    <xf numFmtId="14" fontId="9" fillId="0" borderId="13" xfId="0" applyNumberFormat="1" applyFont="1" applyBorder="1" applyAlignment="1">
      <alignment horizontal="center" vertical="justify" wrapText="1"/>
    </xf>
    <xf numFmtId="0" fontId="9" fillId="0" borderId="13" xfId="0" applyFont="1" applyBorder="1" applyAlignment="1">
      <alignment vertical="center" wrapText="1"/>
    </xf>
    <xf numFmtId="0" fontId="5" fillId="0" borderId="13" xfId="0" applyFont="1" applyBorder="1" applyAlignment="1">
      <alignment vertical="center" wrapText="1"/>
    </xf>
    <xf numFmtId="0" fontId="4" fillId="0" borderId="13" xfId="0" applyFont="1" applyBorder="1" applyAlignment="1">
      <alignment horizontal="left" vertical="center" wrapText="1"/>
    </xf>
    <xf numFmtId="2" fontId="5" fillId="0" borderId="13" xfId="0" quotePrefix="1" applyNumberFormat="1" applyFont="1" applyBorder="1" applyAlignment="1">
      <alignment horizontal="center" vertical="center" wrapText="1"/>
    </xf>
    <xf numFmtId="165" fontId="5" fillId="0" borderId="13" xfId="0" applyNumberFormat="1" applyFont="1" applyBorder="1" applyAlignment="1">
      <alignment horizontal="center" vertical="center" wrapText="1"/>
    </xf>
    <xf numFmtId="0" fontId="11" fillId="4" borderId="13" xfId="0" applyFont="1" applyFill="1" applyBorder="1" applyAlignment="1">
      <alignment horizontal="center" vertical="center" wrapText="1"/>
    </xf>
    <xf numFmtId="2" fontId="11" fillId="4" borderId="13"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justify" wrapText="1"/>
    </xf>
    <xf numFmtId="2" fontId="24" fillId="0" borderId="13" xfId="0" applyNumberFormat="1" applyFont="1" applyBorder="1" applyAlignment="1">
      <alignment horizontal="center" vertical="center" wrapText="1"/>
    </xf>
    <xf numFmtId="49" fontId="9" fillId="0" borderId="13" xfId="0" applyNumberFormat="1" applyFont="1" applyFill="1" applyBorder="1" applyAlignment="1">
      <alignment horizontal="justify" vertical="top"/>
    </xf>
    <xf numFmtId="164" fontId="9" fillId="0" borderId="13" xfId="0" applyNumberFormat="1" applyFont="1" applyFill="1" applyBorder="1" applyAlignment="1">
      <alignment horizontal="center" vertical="center" wrapText="1"/>
    </xf>
    <xf numFmtId="164" fontId="9" fillId="0" borderId="21"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8" xfId="0" applyNumberFormat="1" applyFont="1" applyFill="1" applyBorder="1" applyAlignment="1">
      <alignment horizontal="center" vertical="center" wrapText="1"/>
    </xf>
    <xf numFmtId="14" fontId="26" fillId="0" borderId="50" xfId="0" applyNumberFormat="1" applyFont="1" applyBorder="1" applyAlignment="1">
      <alignment horizontal="center" vertical="center" wrapText="1"/>
    </xf>
    <xf numFmtId="0" fontId="26" fillId="0" borderId="50" xfId="0" applyFont="1" applyBorder="1" applyAlignment="1">
      <alignment horizontal="center" vertical="center" wrapText="1"/>
    </xf>
    <xf numFmtId="14" fontId="26" fillId="0" borderId="52" xfId="0" applyNumberFormat="1" applyFont="1" applyBorder="1" applyAlignment="1">
      <alignment horizontal="center" vertical="center" wrapText="1"/>
    </xf>
    <xf numFmtId="0" fontId="26" fillId="0" borderId="53" xfId="0" applyFont="1" applyBorder="1" applyAlignment="1">
      <alignment horizontal="center" vertical="center" wrapText="1"/>
    </xf>
    <xf numFmtId="14" fontId="26" fillId="0" borderId="53" xfId="0" applyNumberFormat="1" applyFont="1" applyBorder="1" applyAlignment="1">
      <alignment horizontal="center" vertical="center" wrapText="1"/>
    </xf>
    <xf numFmtId="14" fontId="26" fillId="0" borderId="55" xfId="0" applyNumberFormat="1" applyFont="1" applyBorder="1" applyAlignment="1">
      <alignment horizontal="center" vertical="center" wrapText="1"/>
    </xf>
    <xf numFmtId="0" fontId="26" fillId="0" borderId="26" xfId="0" applyFont="1" applyBorder="1" applyAlignment="1">
      <alignment horizontal="center" vertical="center" wrapText="1"/>
    </xf>
    <xf numFmtId="14" fontId="26" fillId="0" borderId="26" xfId="0" applyNumberFormat="1" applyFont="1" applyBorder="1" applyAlignment="1">
      <alignment horizontal="center" vertical="center" wrapText="1"/>
    </xf>
    <xf numFmtId="2" fontId="19" fillId="0" borderId="40" xfId="0" applyNumberFormat="1" applyFont="1" applyBorder="1" applyAlignment="1">
      <alignment vertical="center" wrapText="1"/>
    </xf>
    <xf numFmtId="2" fontId="19" fillId="0" borderId="35" xfId="0" applyNumberFormat="1" applyFont="1" applyBorder="1" applyAlignment="1">
      <alignment horizontal="center" vertical="top" wrapText="1"/>
    </xf>
    <xf numFmtId="2" fontId="26" fillId="0" borderId="53" xfId="0" applyNumberFormat="1" applyFont="1" applyBorder="1" applyAlignment="1">
      <alignment horizontal="center" vertical="center" wrapText="1"/>
    </xf>
    <xf numFmtId="2" fontId="26" fillId="0" borderId="26" xfId="0" applyNumberFormat="1" applyFont="1" applyBorder="1" applyAlignment="1">
      <alignment horizontal="center" vertical="center" wrapText="1"/>
    </xf>
    <xf numFmtId="2" fontId="26" fillId="0" borderId="54" xfId="0" applyNumberFormat="1" applyFont="1" applyBorder="1" applyAlignment="1">
      <alignment horizontal="center" vertical="center" wrapText="1"/>
    </xf>
    <xf numFmtId="2" fontId="26" fillId="0" borderId="56" xfId="0" applyNumberFormat="1" applyFont="1" applyBorder="1" applyAlignment="1">
      <alignment horizontal="center" vertical="center" wrapText="1"/>
    </xf>
    <xf numFmtId="2" fontId="26" fillId="0" borderId="50" xfId="0" applyNumberFormat="1" applyFont="1" applyBorder="1" applyAlignment="1">
      <alignment horizontal="center" vertical="center" wrapText="1"/>
    </xf>
    <xf numFmtId="0" fontId="37" fillId="0" borderId="0" xfId="0" applyFont="1"/>
    <xf numFmtId="0" fontId="38" fillId="0" borderId="13" xfId="0" applyFont="1" applyBorder="1" applyAlignment="1">
      <alignment horizontal="center" vertical="center" wrapText="1"/>
    </xf>
    <xf numFmtId="0" fontId="38" fillId="0" borderId="13" xfId="0" applyFont="1" applyFill="1" applyBorder="1" applyAlignment="1">
      <alignment horizontal="center" vertical="center" wrapText="1"/>
    </xf>
    <xf numFmtId="49" fontId="38" fillId="0" borderId="13" xfId="0" applyNumberFormat="1" applyFont="1" applyBorder="1" applyAlignment="1">
      <alignment horizontal="center" vertical="center" wrapText="1"/>
    </xf>
    <xf numFmtId="49" fontId="38" fillId="0" borderId="13" xfId="0" applyNumberFormat="1" applyFont="1" applyBorder="1" applyAlignment="1">
      <alignment horizontal="center" vertical="justify"/>
    </xf>
    <xf numFmtId="49" fontId="38" fillId="0" borderId="13" xfId="0" applyNumberFormat="1" applyFont="1" applyBorder="1" applyAlignment="1">
      <alignment horizontal="center" vertical="center"/>
    </xf>
    <xf numFmtId="0" fontId="37" fillId="0" borderId="13" xfId="0" applyFont="1" applyBorder="1" applyAlignment="1">
      <alignment horizontal="center" vertical="center"/>
    </xf>
    <xf numFmtId="49" fontId="38" fillId="0" borderId="0" xfId="0" applyNumberFormat="1" applyFont="1" applyAlignment="1">
      <alignment horizontal="center" vertical="justify"/>
    </xf>
    <xf numFmtId="0" fontId="13" fillId="0" borderId="14" xfId="0" applyFont="1"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16" xfId="0" applyBorder="1" applyAlignment="1">
      <alignment horizontal="center" vertical="top"/>
    </xf>
    <xf numFmtId="0" fontId="0" fillId="0" borderId="9" xfId="0" applyBorder="1" applyAlignment="1">
      <alignment horizontal="center" vertical="top"/>
    </xf>
    <xf numFmtId="0" fontId="0" fillId="0" borderId="6" xfId="0" applyBorder="1" applyAlignment="1">
      <alignment horizontal="center"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16"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14"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4" xfId="0" applyBorder="1" applyAlignment="1">
      <alignment horizontal="justify" vertical="top" wrapText="1"/>
    </xf>
    <xf numFmtId="0" fontId="0" fillId="0" borderId="22"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4" xfId="0" applyBorder="1" applyAlignment="1">
      <alignment horizontal="left" vertical="top"/>
    </xf>
    <xf numFmtId="0" fontId="0" fillId="0" borderId="14" xfId="0" applyBorder="1" applyAlignment="1">
      <alignment horizontal="justify" vertical="top" wrapText="1"/>
    </xf>
    <xf numFmtId="0" fontId="0" fillId="0" borderId="10" xfId="0" applyBorder="1" applyAlignment="1">
      <alignment horizontal="justify" vertical="top" wrapText="1"/>
    </xf>
    <xf numFmtId="0" fontId="0" fillId="0" borderId="5" xfId="0" applyBorder="1" applyAlignment="1">
      <alignment horizontal="justify" vertical="top" wrapText="1"/>
    </xf>
    <xf numFmtId="0" fontId="0" fillId="0" borderId="16" xfId="0" applyBorder="1" applyAlignment="1">
      <alignment horizontal="justify" vertical="top" wrapText="1"/>
    </xf>
    <xf numFmtId="0" fontId="0" fillId="0" borderId="9" xfId="0" applyBorder="1" applyAlignment="1">
      <alignment horizontal="justify" vertical="top" wrapText="1"/>
    </xf>
    <xf numFmtId="0" fontId="0" fillId="0" borderId="6" xfId="0" applyBorder="1" applyAlignment="1">
      <alignment horizontal="justify" vertical="top" wrapText="1"/>
    </xf>
    <xf numFmtId="0" fontId="34"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justify" vertical="top"/>
    </xf>
    <xf numFmtId="0" fontId="0" fillId="0" borderId="12" xfId="0" applyBorder="1" applyAlignment="1">
      <alignment horizontal="justify" vertical="top"/>
    </xf>
    <xf numFmtId="0" fontId="0" fillId="0" borderId="4" xfId="0" applyBorder="1" applyAlignment="1">
      <alignment horizontal="justify"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4" xfId="0" applyBorder="1" applyAlignment="1">
      <alignment horizontal="center" vertical="top"/>
    </xf>
    <xf numFmtId="0" fontId="12"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12" xfId="0" applyBorder="1" applyAlignment="1">
      <alignment horizontal="right" vertical="center"/>
    </xf>
    <xf numFmtId="0" fontId="0" fillId="0" borderId="4" xfId="0" applyBorder="1" applyAlignment="1">
      <alignment horizontal="right" vertical="center"/>
    </xf>
    <xf numFmtId="0" fontId="13" fillId="0" borderId="14" xfId="0" applyFont="1"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12" fillId="0" borderId="11" xfId="0" applyFont="1" applyBorder="1" applyAlignment="1">
      <alignment horizontal="left" vertical="center"/>
    </xf>
    <xf numFmtId="0" fontId="0" fillId="0" borderId="12" xfId="0" applyBorder="1" applyAlignment="1">
      <alignment horizontal="left"/>
    </xf>
    <xf numFmtId="0" fontId="0" fillId="0" borderId="4" xfId="0" applyBorder="1" applyAlignment="1">
      <alignment horizontal="left"/>
    </xf>
    <xf numFmtId="0" fontId="0" fillId="0" borderId="12" xfId="0" applyBorder="1" applyAlignment="1">
      <alignment horizontal="center" vertical="center"/>
    </xf>
    <xf numFmtId="0" fontId="10" fillId="0" borderId="0" xfId="0" applyFont="1" applyBorder="1" applyAlignment="1">
      <alignment horizontal="center" vertical="center" wrapText="1"/>
    </xf>
    <xf numFmtId="0" fontId="17" fillId="0" borderId="0" xfId="0" applyFont="1" applyAlignment="1">
      <alignment horizontal="center"/>
    </xf>
    <xf numFmtId="0" fontId="36" fillId="0" borderId="0" xfId="0" applyFont="1" applyAlignment="1">
      <alignment horizontal="center" vertical="center" wrapText="1"/>
    </xf>
    <xf numFmtId="0" fontId="36"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2" fontId="9" fillId="0" borderId="2"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3" xfId="0" applyFont="1" applyBorder="1" applyAlignment="1">
      <alignment horizontal="justify" vertical="center" wrapText="1"/>
    </xf>
    <xf numFmtId="0" fontId="3" fillId="0" borderId="9"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4" xfId="0" applyFont="1" applyBorder="1" applyAlignment="1">
      <alignment vertical="center" wrapText="1"/>
    </xf>
    <xf numFmtId="0" fontId="1" fillId="0" borderId="0" xfId="0" applyFont="1" applyAlignment="1">
      <alignment horizontal="center"/>
    </xf>
    <xf numFmtId="0" fontId="0" fillId="0" borderId="10" xfId="0" applyBorder="1" applyAlignment="1">
      <alignment horizontal="left" wrapText="1"/>
    </xf>
    <xf numFmtId="0" fontId="0" fillId="0" borderId="10" xfId="0" applyBorder="1" applyAlignment="1">
      <alignment horizontal="left"/>
    </xf>
    <xf numFmtId="0" fontId="4" fillId="0" borderId="7"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30" xfId="0" applyFont="1" applyBorder="1" applyAlignment="1">
      <alignment vertical="center" wrapText="1"/>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4" xfId="0" applyFont="1" applyBorder="1" applyAlignment="1">
      <alignment horizontal="justify" vertical="center" wrapText="1"/>
    </xf>
    <xf numFmtId="0" fontId="1" fillId="0" borderId="9" xfId="0" applyFont="1" applyBorder="1" applyAlignment="1">
      <alignment horizontal="center"/>
    </xf>
    <xf numFmtId="0" fontId="0" fillId="0" borderId="9" xfId="0" applyBorder="1" applyAlignment="1">
      <alignment horizontal="left" wrapText="1"/>
    </xf>
    <xf numFmtId="0" fontId="0" fillId="0" borderId="9" xfId="0" applyBorder="1" applyAlignment="1">
      <alignment horizontal="left"/>
    </xf>
    <xf numFmtId="0" fontId="0" fillId="0" borderId="0" xfId="0" applyAlignment="1">
      <alignment horizontal="left"/>
    </xf>
    <xf numFmtId="1" fontId="22" fillId="0" borderId="11" xfId="0" applyNumberFormat="1" applyFont="1" applyBorder="1" applyAlignment="1">
      <alignment horizontal="center" vertical="center" wrapText="1"/>
    </xf>
    <xf numFmtId="1" fontId="22" fillId="0" borderId="4"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22"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wrapText="1"/>
    </xf>
    <xf numFmtId="0" fontId="25" fillId="0" borderId="11" xfId="0" applyFont="1" applyBorder="1" applyAlignment="1">
      <alignment horizontal="justify" vertical="center" wrapText="1"/>
    </xf>
    <xf numFmtId="0" fontId="25" fillId="0" borderId="12"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13" xfId="0" applyFont="1" applyBorder="1" applyAlignment="1">
      <alignment horizontal="justify" vertical="center" wrapText="1"/>
    </xf>
    <xf numFmtId="0" fontId="0" fillId="0" borderId="9" xfId="0" applyBorder="1" applyAlignment="1">
      <alignment horizontal="center"/>
    </xf>
    <xf numFmtId="0" fontId="4" fillId="0" borderId="51" xfId="0" applyFont="1" applyBorder="1" applyAlignment="1">
      <alignment vertical="center" wrapText="1"/>
    </xf>
    <xf numFmtId="0" fontId="4" fillId="0" borderId="46" xfId="0" applyFont="1" applyBorder="1" applyAlignment="1">
      <alignment vertical="center" wrapText="1"/>
    </xf>
    <xf numFmtId="0" fontId="4" fillId="0" borderId="40" xfId="0" applyFont="1" applyBorder="1" applyAlignment="1">
      <alignment vertical="center" wrapText="1"/>
    </xf>
    <xf numFmtId="0" fontId="4" fillId="0" borderId="38" xfId="0" applyFont="1" applyBorder="1" applyAlignment="1">
      <alignment vertical="center" wrapText="1"/>
    </xf>
    <xf numFmtId="0" fontId="4" fillId="0" borderId="37" xfId="0" applyFont="1" applyBorder="1" applyAlignment="1">
      <alignment vertical="center" wrapText="1"/>
    </xf>
    <xf numFmtId="0" fontId="4" fillId="0" borderId="36" xfId="0" applyFont="1" applyBorder="1" applyAlignment="1">
      <alignment vertical="center" wrapText="1"/>
    </xf>
    <xf numFmtId="0" fontId="4" fillId="0" borderId="38" xfId="0" applyFont="1" applyBorder="1" applyAlignment="1">
      <alignment horizontal="left" vertical="center" wrapText="1"/>
    </xf>
    <xf numFmtId="0" fontId="4" fillId="0" borderId="37" xfId="0" applyFont="1" applyBorder="1" applyAlignment="1">
      <alignment horizontal="left" vertical="center" wrapText="1"/>
    </xf>
    <xf numFmtId="0" fontId="27" fillId="0" borderId="11" xfId="0" applyFont="1" applyBorder="1" applyAlignment="1">
      <alignment vertical="center" wrapText="1"/>
    </xf>
    <xf numFmtId="0" fontId="27" fillId="0" borderId="12" xfId="0" applyFont="1" applyBorder="1" applyAlignment="1">
      <alignment vertical="center" wrapText="1"/>
    </xf>
    <xf numFmtId="0" fontId="27" fillId="0" borderId="4"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27" fillId="0" borderId="0" xfId="0" applyFont="1" applyAlignment="1">
      <alignment horizontal="left" wrapText="1"/>
    </xf>
    <xf numFmtId="0" fontId="27" fillId="0" borderId="0" xfId="0" applyFont="1" applyAlignment="1">
      <alignment horizontal="left"/>
    </xf>
    <xf numFmtId="0" fontId="27" fillId="0" borderId="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27" fillId="0" borderId="4" xfId="0" applyFont="1" applyBorder="1" applyAlignment="1">
      <alignment horizontal="left" vertical="center" wrapText="1"/>
    </xf>
    <xf numFmtId="0" fontId="3"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7" fillId="0" borderId="11" xfId="0" applyFont="1" applyBorder="1" applyAlignment="1">
      <alignment horizontal="justify" vertical="center" wrapText="1"/>
    </xf>
    <xf numFmtId="0" fontId="27" fillId="0" borderId="12" xfId="0" applyFont="1" applyBorder="1" applyAlignment="1">
      <alignment horizontal="justify" vertical="center" wrapText="1"/>
    </xf>
    <xf numFmtId="0" fontId="27" fillId="0" borderId="4" xfId="0" applyFont="1" applyBorder="1" applyAlignment="1">
      <alignment horizontal="justify" vertical="center" wrapText="1"/>
    </xf>
    <xf numFmtId="0" fontId="9" fillId="0" borderId="38" xfId="0" applyFont="1" applyBorder="1" applyAlignment="1">
      <alignment vertical="center" wrapText="1"/>
    </xf>
    <xf numFmtId="0" fontId="9" fillId="0" borderId="37" xfId="0" applyFont="1" applyBorder="1" applyAlignment="1">
      <alignment vertical="center" wrapText="1"/>
    </xf>
    <xf numFmtId="0" fontId="9" fillId="0" borderId="45" xfId="0" applyFont="1" applyBorder="1" applyAlignment="1">
      <alignment vertical="center" wrapText="1"/>
    </xf>
    <xf numFmtId="0" fontId="3" fillId="0" borderId="46"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vertical="center" wrapText="1"/>
    </xf>
    <xf numFmtId="0" fontId="5" fillId="4" borderId="47" xfId="0" applyFont="1" applyFill="1" applyBorder="1" applyAlignment="1">
      <alignment horizontal="justify" vertical="center" wrapText="1"/>
    </xf>
    <xf numFmtId="0" fontId="5" fillId="4" borderId="48" xfId="0" applyFont="1" applyFill="1" applyBorder="1" applyAlignment="1">
      <alignment horizontal="justify" vertical="center" wrapText="1"/>
    </xf>
    <xf numFmtId="0" fontId="5" fillId="4" borderId="34" xfId="0" applyFont="1" applyFill="1" applyBorder="1" applyAlignment="1">
      <alignment horizontal="justify" vertical="center" wrapText="1"/>
    </xf>
    <xf numFmtId="0" fontId="25" fillId="4" borderId="13" xfId="0" applyFont="1" applyFill="1" applyBorder="1" applyAlignment="1">
      <alignment horizontal="center" vertical="center"/>
    </xf>
    <xf numFmtId="0" fontId="27" fillId="4" borderId="49"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25" xfId="0" applyFont="1" applyFill="1" applyBorder="1" applyAlignment="1">
      <alignment horizontal="center" vertical="center"/>
    </xf>
    <xf numFmtId="0" fontId="27" fillId="4" borderId="13" xfId="0" applyFont="1" applyFill="1" applyBorder="1" applyAlignment="1">
      <alignment horizontal="justify" vertical="center" wrapText="1"/>
    </xf>
    <xf numFmtId="0" fontId="25" fillId="0" borderId="0" xfId="0" applyFont="1" applyAlignment="1">
      <alignment horizontal="center" vertical="center"/>
    </xf>
    <xf numFmtId="0" fontId="25" fillId="0" borderId="0" xfId="0" applyFont="1" applyBorder="1" applyAlignment="1">
      <alignment horizontal="center" vertical="center"/>
    </xf>
    <xf numFmtId="0" fontId="27" fillId="0" borderId="9" xfId="0" applyFont="1" applyBorder="1" applyAlignment="1">
      <alignment horizontal="center" vertical="center"/>
    </xf>
    <xf numFmtId="0" fontId="25" fillId="0" borderId="0" xfId="0" applyFont="1" applyAlignment="1">
      <alignment horizontal="left"/>
    </xf>
    <xf numFmtId="0" fontId="25" fillId="0" borderId="0" xfId="0" applyFont="1" applyAlignment="1">
      <alignment horizontal="center" vertical="center" wrapText="1"/>
    </xf>
    <xf numFmtId="0" fontId="24" fillId="0" borderId="11" xfId="0" applyFont="1" applyBorder="1" applyAlignment="1">
      <alignment horizontal="right" vertical="center" wrapText="1"/>
    </xf>
    <xf numFmtId="0" fontId="24" fillId="0" borderId="12" xfId="0" applyFont="1" applyBorder="1" applyAlignment="1">
      <alignment horizontal="right" vertical="center" wrapText="1"/>
    </xf>
    <xf numFmtId="0" fontId="24" fillId="0" borderId="4" xfId="0" applyFont="1" applyBorder="1" applyAlignment="1">
      <alignment horizontal="right" vertical="center" wrapText="1"/>
    </xf>
    <xf numFmtId="0" fontId="27" fillId="0" borderId="11" xfId="0" applyFont="1" applyBorder="1" applyAlignment="1">
      <alignment horizontal="right" vertical="center" wrapText="1"/>
    </xf>
    <xf numFmtId="0" fontId="27" fillId="0" borderId="4" xfId="0" applyFont="1" applyBorder="1" applyAlignment="1">
      <alignment horizontal="right" vertical="center" wrapText="1"/>
    </xf>
    <xf numFmtId="0" fontId="12" fillId="0" borderId="0" xfId="1" applyFont="1" applyBorder="1" applyAlignment="1">
      <alignment horizontal="center" vertical="top"/>
    </xf>
    <xf numFmtId="0" fontId="31" fillId="0" borderId="0" xfId="1" applyBorder="1" applyAlignment="1">
      <alignment horizontal="center" vertical="top"/>
    </xf>
    <xf numFmtId="0" fontId="12" fillId="0" borderId="0" xfId="1" applyFont="1" applyAlignment="1">
      <alignment horizontal="center" vertical="top"/>
    </xf>
    <xf numFmtId="0" fontId="31" fillId="0" borderId="0" xfId="1" applyAlignment="1">
      <alignment horizontal="center" vertical="top"/>
    </xf>
    <xf numFmtId="0" fontId="12" fillId="0" borderId="0" xfId="1" applyFont="1" applyAlignment="1">
      <alignment horizontal="center"/>
    </xf>
    <xf numFmtId="0" fontId="31" fillId="0" borderId="0" xfId="1" applyAlignment="1">
      <alignment horizontal="center"/>
    </xf>
    <xf numFmtId="0" fontId="12" fillId="0" borderId="19" xfId="1" applyFont="1" applyBorder="1" applyAlignment="1">
      <alignment horizontal="left" vertical="center" wrapText="1"/>
    </xf>
    <xf numFmtId="0" fontId="31" fillId="0" borderId="19" xfId="1" applyBorder="1" applyAlignment="1">
      <alignment horizontal="left" vertical="center" wrapText="1"/>
    </xf>
    <xf numFmtId="0" fontId="12" fillId="0" borderId="0" xfId="1" applyFont="1" applyAlignment="1">
      <alignment horizontal="left" vertical="top" wrapText="1"/>
    </xf>
    <xf numFmtId="0" fontId="31" fillId="0" borderId="0" xfId="1" applyAlignment="1">
      <alignment horizontal="left" vertical="top" wrapText="1"/>
    </xf>
    <xf numFmtId="0" fontId="12" fillId="0" borderId="0" xfId="1" applyFont="1" applyAlignment="1">
      <alignment horizontal="justify" vertical="top" wrapText="1"/>
    </xf>
    <xf numFmtId="0" fontId="31" fillId="0" borderId="0" xfId="1" applyAlignment="1">
      <alignment horizontal="justify" vertical="top" wrapText="1"/>
    </xf>
    <xf numFmtId="0" fontId="31" fillId="0" borderId="13" xfId="1" applyBorder="1" applyAlignment="1">
      <alignment horizontal="center" vertical="center"/>
    </xf>
    <xf numFmtId="0" fontId="12" fillId="0" borderId="13" xfId="1" applyFont="1" applyBorder="1" applyAlignment="1">
      <alignment horizontal="center" vertical="center"/>
    </xf>
    <xf numFmtId="0" fontId="12" fillId="0" borderId="13" xfId="1" applyFont="1" applyBorder="1" applyAlignment="1">
      <alignment horizontal="center" vertical="top"/>
    </xf>
    <xf numFmtId="0" fontId="31" fillId="0" borderId="13" xfId="1" applyBorder="1" applyAlignment="1">
      <alignment horizontal="center" vertical="top"/>
    </xf>
    <xf numFmtId="0" fontId="12" fillId="0" borderId="47" xfId="1" applyFont="1" applyBorder="1" applyAlignment="1">
      <alignment horizontal="center" vertical="center" wrapText="1"/>
    </xf>
    <xf numFmtId="0" fontId="31" fillId="0" borderId="48" xfId="1" applyBorder="1" applyAlignment="1">
      <alignment horizontal="center" vertical="center"/>
    </xf>
    <xf numFmtId="0" fontId="31" fillId="0" borderId="34" xfId="1" applyBorder="1" applyAlignment="1">
      <alignment horizontal="center" vertical="center"/>
    </xf>
    <xf numFmtId="0" fontId="12" fillId="0" borderId="0" xfId="1" applyFont="1" applyAlignment="1">
      <alignment horizontal="left" vertical="center" wrapText="1"/>
    </xf>
    <xf numFmtId="0" fontId="31" fillId="0" borderId="0" xfId="1" applyAlignment="1">
      <alignment horizontal="left" vertical="center" wrapText="1"/>
    </xf>
    <xf numFmtId="0" fontId="12" fillId="0" borderId="0" xfId="1" applyFont="1" applyAlignment="1">
      <alignment horizontal="left" vertical="top"/>
    </xf>
    <xf numFmtId="0" fontId="31" fillId="0" borderId="0" xfId="1" applyAlignment="1">
      <alignment horizontal="left" vertical="top"/>
    </xf>
    <xf numFmtId="0" fontId="12" fillId="0" borderId="13" xfId="1" applyFont="1" applyBorder="1" applyAlignment="1">
      <alignment vertical="top"/>
    </xf>
    <xf numFmtId="0" fontId="31" fillId="0" borderId="13" xfId="1" applyBorder="1" applyAlignment="1">
      <alignment vertical="top"/>
    </xf>
    <xf numFmtId="0" fontId="12" fillId="0" borderId="13" xfId="1" applyFont="1" applyBorder="1" applyAlignment="1">
      <alignment horizontal="left" vertical="center"/>
    </xf>
    <xf numFmtId="0" fontId="31" fillId="0" borderId="13" xfId="1" applyBorder="1" applyAlignment="1">
      <alignment horizontal="left" vertical="center"/>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
  <sheetViews>
    <sheetView topLeftCell="A2" workbookViewId="0">
      <selection activeCell="B24" sqref="B24:Q24"/>
    </sheetView>
  </sheetViews>
  <sheetFormatPr defaultRowHeight="15" x14ac:dyDescent="0.25"/>
  <cols>
    <col min="4" max="4" width="5.7109375" customWidth="1"/>
    <col min="5" max="5" width="3" customWidth="1"/>
    <col min="6" max="6" width="4.28515625" customWidth="1"/>
    <col min="7" max="7" width="4.7109375" customWidth="1"/>
    <col min="8" max="8" width="2.7109375" customWidth="1"/>
    <col min="9" max="10" width="5.7109375" customWidth="1"/>
    <col min="11" max="11" width="3.28515625" customWidth="1"/>
    <col min="12" max="12" width="3.140625" customWidth="1"/>
    <col min="13" max="13" width="3.85546875" customWidth="1"/>
    <col min="14" max="14" width="9.140625" hidden="1" customWidth="1"/>
    <col min="15" max="15" width="3.5703125" customWidth="1"/>
    <col min="16" max="16" width="3.7109375" customWidth="1"/>
    <col min="17" max="17" width="7.28515625" customWidth="1"/>
  </cols>
  <sheetData>
    <row r="1" spans="1:17" ht="75" customHeight="1" x14ac:dyDescent="0.25">
      <c r="A1" s="357" t="s">
        <v>105</v>
      </c>
      <c r="B1" s="357"/>
      <c r="C1" s="357"/>
      <c r="J1" s="342" t="s">
        <v>106</v>
      </c>
      <c r="K1" s="343"/>
      <c r="L1" s="343"/>
      <c r="M1" s="343"/>
      <c r="N1" s="343"/>
      <c r="O1" s="343"/>
      <c r="P1" s="343"/>
      <c r="Q1" s="343"/>
    </row>
    <row r="3" spans="1:17" ht="25.5" customHeight="1" x14ac:dyDescent="0.25">
      <c r="A3" s="344" t="s">
        <v>107</v>
      </c>
      <c r="B3" s="343"/>
      <c r="C3" s="343"/>
      <c r="D3" s="343"/>
      <c r="E3" s="343"/>
      <c r="F3" s="343"/>
      <c r="G3" s="343"/>
      <c r="H3" s="343"/>
      <c r="I3" s="343"/>
      <c r="J3" s="343"/>
      <c r="K3" s="343"/>
      <c r="L3" s="343"/>
      <c r="M3" s="343"/>
      <c r="N3" s="343"/>
      <c r="O3" s="343"/>
      <c r="P3" s="343"/>
      <c r="Q3" s="343"/>
    </row>
    <row r="4" spans="1:17" ht="15.75" thickBot="1" x14ac:dyDescent="0.3"/>
    <row r="5" spans="1:17" ht="15.75" thickBot="1" x14ac:dyDescent="0.3">
      <c r="A5" s="30" t="s">
        <v>108</v>
      </c>
      <c r="B5" s="31"/>
      <c r="C5" s="345" t="s">
        <v>109</v>
      </c>
      <c r="D5" s="345"/>
      <c r="E5" s="345"/>
      <c r="F5" s="345"/>
      <c r="G5" s="345"/>
      <c r="H5" s="345"/>
      <c r="I5" s="345"/>
      <c r="J5" s="345"/>
      <c r="K5" s="345"/>
      <c r="L5" s="345"/>
      <c r="M5" s="345"/>
      <c r="N5" s="345"/>
      <c r="O5" s="345"/>
      <c r="P5" s="346"/>
      <c r="Q5" s="32"/>
    </row>
    <row r="6" spans="1:17" ht="15.75" thickBot="1" x14ac:dyDescent="0.3">
      <c r="A6" s="347" t="s">
        <v>110</v>
      </c>
      <c r="B6" s="348"/>
      <c r="C6" s="33"/>
      <c r="D6" s="34" t="s">
        <v>111</v>
      </c>
      <c r="E6" s="32"/>
      <c r="F6" s="351" t="s">
        <v>113</v>
      </c>
      <c r="G6" s="352"/>
      <c r="H6" s="32"/>
      <c r="I6" s="34" t="s">
        <v>114</v>
      </c>
      <c r="J6" s="27"/>
      <c r="K6" s="353" t="s">
        <v>112</v>
      </c>
      <c r="L6" s="354"/>
      <c r="M6" s="355"/>
      <c r="N6" s="351" t="s">
        <v>115</v>
      </c>
      <c r="O6" s="356"/>
      <c r="P6" s="356"/>
      <c r="Q6" s="352"/>
    </row>
    <row r="7" spans="1:17" ht="34.5" customHeight="1" thickBot="1" x14ac:dyDescent="0.3">
      <c r="A7" s="349"/>
      <c r="B7" s="350"/>
      <c r="C7" s="339" t="s">
        <v>116</v>
      </c>
      <c r="D7" s="340"/>
      <c r="E7" s="340"/>
      <c r="F7" s="340"/>
      <c r="G7" s="340"/>
      <c r="H7" s="340"/>
      <c r="I7" s="340"/>
      <c r="J7" s="340"/>
      <c r="K7" s="340"/>
      <c r="L7" s="340"/>
      <c r="M7" s="340"/>
      <c r="N7" s="340"/>
      <c r="O7" s="340"/>
      <c r="P7" s="340"/>
      <c r="Q7" s="341"/>
    </row>
    <row r="8" spans="1:17" ht="42" customHeight="1" thickBot="1" x14ac:dyDescent="0.3">
      <c r="A8" s="327" t="s">
        <v>1000</v>
      </c>
      <c r="B8" s="328"/>
      <c r="C8" s="328"/>
      <c r="D8" s="328"/>
      <c r="E8" s="328"/>
      <c r="F8" s="328"/>
      <c r="G8" s="328"/>
      <c r="H8" s="328"/>
      <c r="I8" s="328"/>
      <c r="J8" s="328"/>
      <c r="K8" s="328"/>
      <c r="L8" s="328"/>
      <c r="M8" s="328"/>
      <c r="N8" s="328"/>
      <c r="O8" s="328"/>
      <c r="P8" s="328"/>
      <c r="Q8" s="329"/>
    </row>
    <row r="9" spans="1:17" ht="16.5" thickBot="1" x14ac:dyDescent="0.3">
      <c r="A9" s="34">
        <v>1</v>
      </c>
      <c r="B9" s="330" t="s">
        <v>117</v>
      </c>
      <c r="C9" s="331"/>
      <c r="D9" s="331"/>
      <c r="E9" s="331"/>
      <c r="F9" s="331"/>
      <c r="G9" s="331"/>
      <c r="H9" s="332"/>
      <c r="I9" s="33">
        <v>3</v>
      </c>
      <c r="J9" s="33">
        <v>6</v>
      </c>
      <c r="K9" s="33">
        <v>4</v>
      </c>
      <c r="L9" s="32">
        <v>6</v>
      </c>
      <c r="M9" s="318">
        <v>4</v>
      </c>
      <c r="N9" s="320"/>
      <c r="O9" s="32">
        <v>3</v>
      </c>
      <c r="P9" s="32">
        <v>4</v>
      </c>
      <c r="Q9" s="32">
        <v>9</v>
      </c>
    </row>
    <row r="10" spans="1:17" ht="15.75" thickBot="1" x14ac:dyDescent="0.3">
      <c r="A10" s="333" t="s">
        <v>118</v>
      </c>
      <c r="B10" s="336" t="s">
        <v>119</v>
      </c>
      <c r="C10" s="337"/>
      <c r="D10" s="337"/>
      <c r="E10" s="337"/>
      <c r="F10" s="338"/>
      <c r="G10" s="318" t="s">
        <v>120</v>
      </c>
      <c r="H10" s="319"/>
      <c r="I10" s="319"/>
      <c r="J10" s="319"/>
      <c r="K10" s="320"/>
      <c r="L10" s="32">
        <v>0</v>
      </c>
      <c r="M10" s="318">
        <v>1</v>
      </c>
      <c r="N10" s="320"/>
      <c r="O10" s="32">
        <v>1</v>
      </c>
      <c r="P10" s="32">
        <v>0</v>
      </c>
      <c r="Q10" s="32">
        <v>3</v>
      </c>
    </row>
    <row r="11" spans="1:17" ht="15.75" thickBot="1" x14ac:dyDescent="0.3">
      <c r="A11" s="334"/>
      <c r="B11" s="318" t="s">
        <v>121</v>
      </c>
      <c r="C11" s="319"/>
      <c r="D11" s="319"/>
      <c r="E11" s="319"/>
      <c r="F11" s="320"/>
      <c r="G11" s="318" t="s">
        <v>122</v>
      </c>
      <c r="H11" s="319"/>
      <c r="I11" s="319"/>
      <c r="J11" s="319"/>
      <c r="K11" s="320"/>
      <c r="L11" s="339">
        <v>443646434</v>
      </c>
      <c r="M11" s="340"/>
      <c r="N11" s="340"/>
      <c r="O11" s="340"/>
      <c r="P11" s="340"/>
      <c r="Q11" s="341"/>
    </row>
    <row r="12" spans="1:17" ht="15.75" thickBot="1" x14ac:dyDescent="0.3">
      <c r="A12" s="334"/>
      <c r="B12" s="318"/>
      <c r="C12" s="319"/>
      <c r="D12" s="319"/>
      <c r="E12" s="319"/>
      <c r="F12" s="320"/>
      <c r="G12" s="318" t="s">
        <v>123</v>
      </c>
      <c r="H12" s="319"/>
      <c r="I12" s="319"/>
      <c r="J12" s="319"/>
      <c r="K12" s="320"/>
      <c r="L12" s="339" t="s">
        <v>124</v>
      </c>
      <c r="M12" s="340"/>
      <c r="N12" s="340"/>
      <c r="O12" s="340"/>
      <c r="P12" s="340"/>
      <c r="Q12" s="341"/>
    </row>
    <row r="13" spans="1:17" ht="15.75" thickBot="1" x14ac:dyDescent="0.3">
      <c r="A13" s="334"/>
      <c r="B13" s="318"/>
      <c r="C13" s="319"/>
      <c r="D13" s="319"/>
      <c r="E13" s="319"/>
      <c r="F13" s="320"/>
      <c r="G13" s="318" t="s">
        <v>125</v>
      </c>
      <c r="H13" s="319"/>
      <c r="I13" s="319"/>
      <c r="J13" s="319"/>
      <c r="K13" s="320"/>
      <c r="L13" s="339" t="s">
        <v>124</v>
      </c>
      <c r="M13" s="340"/>
      <c r="N13" s="340"/>
      <c r="O13" s="340"/>
      <c r="P13" s="340"/>
      <c r="Q13" s="341"/>
    </row>
    <row r="14" spans="1:17" ht="15.75" thickBot="1" x14ac:dyDescent="0.3">
      <c r="A14" s="334"/>
      <c r="B14" s="313" t="s">
        <v>126</v>
      </c>
      <c r="C14" s="314"/>
      <c r="D14" s="314"/>
      <c r="E14" s="314"/>
      <c r="F14" s="315"/>
      <c r="G14" s="318" t="s">
        <v>127</v>
      </c>
      <c r="H14" s="319"/>
      <c r="I14" s="319"/>
      <c r="J14" s="319"/>
      <c r="K14" s="320"/>
      <c r="L14" s="318" t="s">
        <v>128</v>
      </c>
      <c r="M14" s="319"/>
      <c r="N14" s="319"/>
      <c r="O14" s="319"/>
      <c r="P14" s="319"/>
      <c r="Q14" s="320"/>
    </row>
    <row r="15" spans="1:17" ht="15.75" thickBot="1" x14ac:dyDescent="0.3">
      <c r="A15" s="334"/>
      <c r="B15" s="321" t="s">
        <v>129</v>
      </c>
      <c r="C15" s="322"/>
      <c r="D15" s="322"/>
      <c r="E15" s="322"/>
      <c r="F15" s="323"/>
      <c r="G15" s="318" t="s">
        <v>120</v>
      </c>
      <c r="H15" s="319"/>
      <c r="I15" s="319"/>
      <c r="J15" s="319"/>
      <c r="K15" s="320"/>
      <c r="L15" s="32"/>
      <c r="M15" s="318"/>
      <c r="N15" s="320"/>
      <c r="O15" s="32"/>
      <c r="P15" s="32"/>
      <c r="Q15" s="32"/>
    </row>
    <row r="16" spans="1:17" ht="13.5" customHeight="1" thickBot="1" x14ac:dyDescent="0.3">
      <c r="A16" s="334"/>
      <c r="B16" s="324"/>
      <c r="C16" s="325"/>
      <c r="D16" s="325"/>
      <c r="E16" s="325"/>
      <c r="F16" s="326"/>
      <c r="G16" s="301" t="s">
        <v>122</v>
      </c>
      <c r="H16" s="302"/>
      <c r="I16" s="302"/>
      <c r="J16" s="302"/>
      <c r="K16" s="303"/>
      <c r="L16" s="295"/>
      <c r="M16" s="296"/>
      <c r="N16" s="296"/>
      <c r="O16" s="296"/>
      <c r="P16" s="296"/>
      <c r="Q16" s="297"/>
    </row>
    <row r="17" spans="1:17" ht="15.75" thickBot="1" x14ac:dyDescent="0.3">
      <c r="A17" s="334"/>
      <c r="B17" s="295"/>
      <c r="C17" s="296"/>
      <c r="D17" s="296"/>
      <c r="E17" s="296"/>
      <c r="F17" s="297"/>
      <c r="G17" s="304"/>
      <c r="H17" s="305"/>
      <c r="I17" s="305"/>
      <c r="J17" s="305"/>
      <c r="K17" s="306"/>
      <c r="L17" s="298"/>
      <c r="M17" s="299"/>
      <c r="N17" s="299"/>
      <c r="O17" s="299"/>
      <c r="P17" s="299"/>
      <c r="Q17" s="300"/>
    </row>
    <row r="18" spans="1:17" ht="13.5" customHeight="1" thickBot="1" x14ac:dyDescent="0.3">
      <c r="A18" s="334"/>
      <c r="B18" s="298"/>
      <c r="C18" s="299"/>
      <c r="D18" s="299"/>
      <c r="E18" s="299"/>
      <c r="F18" s="300"/>
      <c r="G18" s="301" t="s">
        <v>123</v>
      </c>
      <c r="H18" s="302"/>
      <c r="I18" s="302"/>
      <c r="J18" s="302"/>
      <c r="K18" s="303"/>
      <c r="L18" s="295" t="s">
        <v>130</v>
      </c>
      <c r="M18" s="296"/>
      <c r="N18" s="296"/>
      <c r="O18" s="296"/>
      <c r="P18" s="296"/>
      <c r="Q18" s="297"/>
    </row>
    <row r="19" spans="1:17" ht="15.75" thickBot="1" x14ac:dyDescent="0.3">
      <c r="A19" s="334"/>
      <c r="B19" s="295" t="s">
        <v>124</v>
      </c>
      <c r="C19" s="296"/>
      <c r="D19" s="296"/>
      <c r="E19" s="296"/>
      <c r="F19" s="297"/>
      <c r="G19" s="304"/>
      <c r="H19" s="305"/>
      <c r="I19" s="305"/>
      <c r="J19" s="305"/>
      <c r="K19" s="306"/>
      <c r="L19" s="298"/>
      <c r="M19" s="299"/>
      <c r="N19" s="299"/>
      <c r="O19" s="299"/>
      <c r="P19" s="299"/>
      <c r="Q19" s="300"/>
    </row>
    <row r="20" spans="1:17" ht="13.5" customHeight="1" thickBot="1" x14ac:dyDescent="0.3">
      <c r="A20" s="334"/>
      <c r="B20" s="298"/>
      <c r="C20" s="299"/>
      <c r="D20" s="299"/>
      <c r="E20" s="299"/>
      <c r="F20" s="300"/>
      <c r="G20" s="301" t="s">
        <v>125</v>
      </c>
      <c r="H20" s="302"/>
      <c r="I20" s="302"/>
      <c r="J20" s="302"/>
      <c r="K20" s="303"/>
      <c r="L20" s="295" t="s">
        <v>124</v>
      </c>
      <c r="M20" s="296"/>
      <c r="N20" s="296"/>
      <c r="O20" s="296"/>
      <c r="P20" s="296"/>
      <c r="Q20" s="297"/>
    </row>
    <row r="21" spans="1:17" ht="15.75" thickBot="1" x14ac:dyDescent="0.3">
      <c r="A21" s="334"/>
      <c r="B21" s="295" t="s">
        <v>124</v>
      </c>
      <c r="C21" s="296"/>
      <c r="D21" s="296"/>
      <c r="E21" s="296"/>
      <c r="F21" s="297"/>
      <c r="G21" s="304"/>
      <c r="H21" s="305"/>
      <c r="I21" s="305"/>
      <c r="J21" s="305"/>
      <c r="K21" s="306"/>
      <c r="L21" s="298"/>
      <c r="M21" s="299"/>
      <c r="N21" s="299"/>
      <c r="O21" s="299"/>
      <c r="P21" s="299"/>
      <c r="Q21" s="300"/>
    </row>
    <row r="22" spans="1:17" ht="13.5" customHeight="1" thickBot="1" x14ac:dyDescent="0.3">
      <c r="A22" s="334"/>
      <c r="B22" s="298"/>
      <c r="C22" s="299"/>
      <c r="D22" s="299"/>
      <c r="E22" s="299"/>
      <c r="F22" s="300"/>
      <c r="G22" s="307" t="s">
        <v>131</v>
      </c>
      <c r="H22" s="308"/>
      <c r="I22" s="308"/>
      <c r="J22" s="308"/>
      <c r="K22" s="309"/>
      <c r="L22" s="295"/>
      <c r="M22" s="296"/>
      <c r="N22" s="296"/>
      <c r="O22" s="296"/>
      <c r="P22" s="296"/>
      <c r="Q22" s="297"/>
    </row>
    <row r="23" spans="1:17" ht="51" customHeight="1" thickBot="1" x14ac:dyDescent="0.3">
      <c r="A23" s="335"/>
      <c r="B23" s="313" t="s">
        <v>132</v>
      </c>
      <c r="C23" s="314"/>
      <c r="D23" s="314"/>
      <c r="E23" s="314"/>
      <c r="F23" s="315"/>
      <c r="G23" s="310"/>
      <c r="H23" s="311"/>
      <c r="I23" s="311"/>
      <c r="J23" s="311"/>
      <c r="K23" s="312"/>
      <c r="L23" s="298"/>
      <c r="M23" s="299"/>
      <c r="N23" s="299"/>
      <c r="O23" s="299"/>
      <c r="P23" s="299"/>
      <c r="Q23" s="300"/>
    </row>
    <row r="24" spans="1:17" ht="59.25" customHeight="1" x14ac:dyDescent="0.25">
      <c r="A24" s="35" t="s">
        <v>133</v>
      </c>
      <c r="B24" s="287" t="s">
        <v>1315</v>
      </c>
      <c r="C24" s="288"/>
      <c r="D24" s="288"/>
      <c r="E24" s="288"/>
      <c r="F24" s="288"/>
      <c r="G24" s="288"/>
      <c r="H24" s="288"/>
      <c r="I24" s="288"/>
      <c r="J24" s="288"/>
      <c r="K24" s="288"/>
      <c r="L24" s="288"/>
      <c r="M24" s="288"/>
      <c r="N24" s="288"/>
      <c r="O24" s="288"/>
      <c r="P24" s="288"/>
      <c r="Q24" s="289"/>
    </row>
    <row r="25" spans="1:17" ht="27.75" customHeight="1" x14ac:dyDescent="0.25">
      <c r="A25" s="290" t="s">
        <v>134</v>
      </c>
      <c r="B25" s="293" t="s">
        <v>135</v>
      </c>
      <c r="C25" s="293"/>
      <c r="D25" s="293"/>
      <c r="E25" s="293"/>
      <c r="F25" s="293"/>
      <c r="G25" s="293"/>
      <c r="H25" s="293"/>
      <c r="I25" s="293"/>
      <c r="J25" s="293"/>
      <c r="K25" s="293"/>
      <c r="L25" s="293"/>
      <c r="M25" s="293"/>
      <c r="N25" s="293"/>
      <c r="O25" s="293"/>
      <c r="P25" s="293"/>
      <c r="Q25" s="294"/>
    </row>
    <row r="26" spans="1:17" ht="15" customHeight="1" x14ac:dyDescent="0.25">
      <c r="A26" s="291"/>
      <c r="B26" s="316" t="s">
        <v>136</v>
      </c>
      <c r="C26" s="317"/>
      <c r="D26" s="317"/>
      <c r="E26" s="317"/>
      <c r="F26" s="317"/>
      <c r="G26" s="317"/>
      <c r="H26" s="317"/>
      <c r="I26" s="317"/>
      <c r="J26" s="317"/>
      <c r="K26" s="317"/>
      <c r="L26" s="317"/>
      <c r="M26" s="36"/>
      <c r="N26" s="36"/>
      <c r="O26" s="36"/>
      <c r="P26" s="36"/>
      <c r="Q26" s="37"/>
    </row>
    <row r="27" spans="1:17" x14ac:dyDescent="0.25">
      <c r="A27" s="292"/>
      <c r="B27" s="38" t="s">
        <v>137</v>
      </c>
      <c r="C27" s="39"/>
      <c r="D27" s="39"/>
      <c r="E27" s="40"/>
      <c r="F27" s="40"/>
      <c r="G27" s="40"/>
      <c r="H27" s="40"/>
      <c r="I27" s="40"/>
      <c r="J27" s="40"/>
      <c r="K27" s="40"/>
      <c r="L27" s="40"/>
      <c r="M27" s="40"/>
      <c r="N27" s="40"/>
      <c r="O27" s="40"/>
      <c r="P27" s="40"/>
      <c r="Q27" s="41"/>
    </row>
  </sheetData>
  <mergeCells count="47">
    <mergeCell ref="J1:Q1"/>
    <mergeCell ref="A3:Q3"/>
    <mergeCell ref="C5:P5"/>
    <mergeCell ref="A6:B7"/>
    <mergeCell ref="F6:G6"/>
    <mergeCell ref="K6:M6"/>
    <mergeCell ref="N6:Q6"/>
    <mergeCell ref="C7:Q7"/>
    <mergeCell ref="A1:C1"/>
    <mergeCell ref="A8:Q8"/>
    <mergeCell ref="B9:H9"/>
    <mergeCell ref="M9:N9"/>
    <mergeCell ref="A10:A23"/>
    <mergeCell ref="B10:F10"/>
    <mergeCell ref="G10:K10"/>
    <mergeCell ref="M10:N10"/>
    <mergeCell ref="B11:F11"/>
    <mergeCell ref="G11:K11"/>
    <mergeCell ref="L11:Q11"/>
    <mergeCell ref="B12:F12"/>
    <mergeCell ref="G12:K12"/>
    <mergeCell ref="L12:Q12"/>
    <mergeCell ref="B13:F13"/>
    <mergeCell ref="G13:K13"/>
    <mergeCell ref="L13:Q13"/>
    <mergeCell ref="B14:F14"/>
    <mergeCell ref="G14:K14"/>
    <mergeCell ref="L14:Q14"/>
    <mergeCell ref="B15:F16"/>
    <mergeCell ref="G15:K15"/>
    <mergeCell ref="M15:N15"/>
    <mergeCell ref="G16:K17"/>
    <mergeCell ref="L16:Q17"/>
    <mergeCell ref="B17:F18"/>
    <mergeCell ref="G18:K19"/>
    <mergeCell ref="B24:Q24"/>
    <mergeCell ref="A25:A27"/>
    <mergeCell ref="B25:Q25"/>
    <mergeCell ref="L18:Q19"/>
    <mergeCell ref="B19:F20"/>
    <mergeCell ref="G20:K21"/>
    <mergeCell ref="L20:Q21"/>
    <mergeCell ref="B21:F22"/>
    <mergeCell ref="G22:K23"/>
    <mergeCell ref="L22:Q23"/>
    <mergeCell ref="B23:F23"/>
    <mergeCell ref="B26:L26"/>
  </mergeCells>
  <pageMargins left="0.43307086614173229" right="0" top="0.15748031496062992"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9"/>
  <sheetViews>
    <sheetView workbookViewId="0">
      <selection activeCell="F14" sqref="F14"/>
    </sheetView>
  </sheetViews>
  <sheetFormatPr defaultRowHeight="15" x14ac:dyDescent="0.25"/>
  <cols>
    <col min="1" max="1" width="8.7109375" customWidth="1"/>
    <col min="2" max="11" width="12.7109375" customWidth="1"/>
  </cols>
  <sheetData>
    <row r="1" spans="1:11" x14ac:dyDescent="0.25">
      <c r="A1" s="398" t="s">
        <v>104</v>
      </c>
      <c r="B1" s="398"/>
      <c r="C1" s="398"/>
      <c r="D1" s="398"/>
      <c r="E1" s="398"/>
      <c r="F1" s="398"/>
      <c r="G1" s="398"/>
      <c r="H1" s="398"/>
      <c r="I1" s="398"/>
      <c r="J1" s="398"/>
      <c r="K1" s="398"/>
    </row>
    <row r="2" spans="1:11" ht="15.75" thickBot="1" x14ac:dyDescent="0.3"/>
    <row r="3" spans="1:11" ht="64.5" thickBot="1" x14ac:dyDescent="0.3">
      <c r="A3" s="19" t="s">
        <v>93</v>
      </c>
      <c r="B3" s="17" t="s">
        <v>94</v>
      </c>
      <c r="C3" s="20" t="s">
        <v>95</v>
      </c>
      <c r="D3" s="17" t="s">
        <v>96</v>
      </c>
      <c r="E3" s="17" t="s">
        <v>97</v>
      </c>
      <c r="F3" s="20" t="s">
        <v>98</v>
      </c>
      <c r="G3" s="17" t="s">
        <v>99</v>
      </c>
      <c r="H3" s="17" t="s">
        <v>100</v>
      </c>
      <c r="I3" s="17" t="s">
        <v>101</v>
      </c>
      <c r="J3" s="17" t="s">
        <v>102</v>
      </c>
      <c r="K3" s="17" t="s">
        <v>103</v>
      </c>
    </row>
    <row r="4" spans="1:11" ht="24.95" customHeight="1" thickBot="1" x14ac:dyDescent="0.3">
      <c r="A4" s="19">
        <v>0</v>
      </c>
      <c r="B4" s="17">
        <v>0</v>
      </c>
      <c r="C4" s="19">
        <v>0</v>
      </c>
      <c r="D4" s="17">
        <v>0</v>
      </c>
      <c r="E4" s="19">
        <v>0</v>
      </c>
      <c r="F4" s="17">
        <v>0</v>
      </c>
      <c r="G4" s="19">
        <v>0</v>
      </c>
      <c r="H4" s="17">
        <v>0</v>
      </c>
      <c r="I4" s="19">
        <v>0</v>
      </c>
      <c r="J4" s="17">
        <v>0</v>
      </c>
      <c r="K4" s="19">
        <v>0</v>
      </c>
    </row>
    <row r="5" spans="1:11" ht="24.95" customHeight="1" thickBot="1" x14ac:dyDescent="0.3">
      <c r="A5" s="19">
        <v>0</v>
      </c>
      <c r="B5" s="17">
        <v>0</v>
      </c>
      <c r="C5" s="19">
        <v>0</v>
      </c>
      <c r="D5" s="17">
        <v>0</v>
      </c>
      <c r="E5" s="19">
        <v>0</v>
      </c>
      <c r="F5" s="17">
        <v>0</v>
      </c>
      <c r="G5" s="19">
        <v>0</v>
      </c>
      <c r="H5" s="17">
        <v>0</v>
      </c>
      <c r="I5" s="19">
        <v>0</v>
      </c>
      <c r="J5" s="17">
        <v>0</v>
      </c>
      <c r="K5" s="19">
        <v>0</v>
      </c>
    </row>
    <row r="6" spans="1:11" ht="24.95" customHeight="1" thickBot="1" x14ac:dyDescent="0.3">
      <c r="A6" s="19">
        <v>0</v>
      </c>
      <c r="B6" s="17">
        <v>0</v>
      </c>
      <c r="C6" s="19">
        <v>0</v>
      </c>
      <c r="D6" s="17">
        <v>0</v>
      </c>
      <c r="E6" s="19">
        <v>0</v>
      </c>
      <c r="F6" s="17">
        <v>0</v>
      </c>
      <c r="G6" s="19">
        <v>0</v>
      </c>
      <c r="H6" s="17">
        <v>0</v>
      </c>
      <c r="I6" s="19">
        <v>0</v>
      </c>
      <c r="J6" s="17">
        <v>0</v>
      </c>
      <c r="K6" s="19">
        <v>0</v>
      </c>
    </row>
    <row r="7" spans="1:11" ht="24.95" customHeight="1" thickBot="1" x14ac:dyDescent="0.3">
      <c r="A7" s="19">
        <v>0</v>
      </c>
      <c r="B7" s="17">
        <v>0</v>
      </c>
      <c r="C7" s="19">
        <v>0</v>
      </c>
      <c r="D7" s="17">
        <v>0</v>
      </c>
      <c r="E7" s="19">
        <v>0</v>
      </c>
      <c r="F7" s="17">
        <v>0</v>
      </c>
      <c r="G7" s="19">
        <v>0</v>
      </c>
      <c r="H7" s="17">
        <v>0</v>
      </c>
      <c r="I7" s="19">
        <v>0</v>
      </c>
      <c r="J7" s="17">
        <v>0</v>
      </c>
      <c r="K7" s="19">
        <v>0</v>
      </c>
    </row>
    <row r="8" spans="1:11" ht="24.95" customHeight="1" thickBot="1" x14ac:dyDescent="0.3">
      <c r="A8" s="19">
        <v>0</v>
      </c>
      <c r="B8" s="17">
        <v>0</v>
      </c>
      <c r="C8" s="19">
        <v>0</v>
      </c>
      <c r="D8" s="17">
        <v>0</v>
      </c>
      <c r="E8" s="19">
        <v>0</v>
      </c>
      <c r="F8" s="17">
        <v>0</v>
      </c>
      <c r="G8" s="19">
        <v>0</v>
      </c>
      <c r="H8" s="17">
        <v>0</v>
      </c>
      <c r="I8" s="19">
        <v>0</v>
      </c>
      <c r="J8" s="17">
        <v>0</v>
      </c>
      <c r="K8" s="19">
        <v>0</v>
      </c>
    </row>
    <row r="9" spans="1:11" ht="24.95" customHeight="1" thickBot="1" x14ac:dyDescent="0.3">
      <c r="A9" s="19">
        <v>0</v>
      </c>
      <c r="B9" s="17">
        <v>0</v>
      </c>
      <c r="C9" s="19">
        <v>0</v>
      </c>
      <c r="D9" s="17">
        <v>0</v>
      </c>
      <c r="E9" s="19">
        <v>0</v>
      </c>
      <c r="F9" s="17">
        <v>0</v>
      </c>
      <c r="G9" s="19">
        <v>0</v>
      </c>
      <c r="H9" s="17">
        <v>0</v>
      </c>
      <c r="I9" s="19">
        <v>0</v>
      </c>
      <c r="J9" s="17">
        <v>0</v>
      </c>
      <c r="K9" s="19">
        <v>0</v>
      </c>
    </row>
    <row r="10" spans="1:11" ht="24.95" customHeight="1" thickBot="1" x14ac:dyDescent="0.3">
      <c r="A10" s="19">
        <v>0</v>
      </c>
      <c r="B10" s="17">
        <v>0</v>
      </c>
      <c r="C10" s="19">
        <v>0</v>
      </c>
      <c r="D10" s="17">
        <v>0</v>
      </c>
      <c r="E10" s="19">
        <v>0</v>
      </c>
      <c r="F10" s="17">
        <v>0</v>
      </c>
      <c r="G10" s="19">
        <v>0</v>
      </c>
      <c r="H10" s="17">
        <v>0</v>
      </c>
      <c r="I10" s="19">
        <v>0</v>
      </c>
      <c r="J10" s="17">
        <v>0</v>
      </c>
      <c r="K10" s="19">
        <v>0</v>
      </c>
    </row>
    <row r="11" spans="1:11" ht="24.95" customHeight="1" thickBot="1" x14ac:dyDescent="0.3">
      <c r="A11" s="19">
        <v>0</v>
      </c>
      <c r="B11" s="17">
        <v>0</v>
      </c>
      <c r="C11" s="19">
        <v>0</v>
      </c>
      <c r="D11" s="17">
        <v>0</v>
      </c>
      <c r="E11" s="19">
        <v>0</v>
      </c>
      <c r="F11" s="17">
        <v>0</v>
      </c>
      <c r="G11" s="19">
        <v>0</v>
      </c>
      <c r="H11" s="17">
        <v>0</v>
      </c>
      <c r="I11" s="19">
        <v>0</v>
      </c>
      <c r="J11" s="17">
        <v>0</v>
      </c>
      <c r="K11" s="19">
        <v>0</v>
      </c>
    </row>
    <row r="12" spans="1:11" ht="24.95" customHeight="1" thickBot="1" x14ac:dyDescent="0.3">
      <c r="A12" s="19">
        <v>0</v>
      </c>
      <c r="B12" s="17">
        <v>0</v>
      </c>
      <c r="C12" s="19">
        <v>0</v>
      </c>
      <c r="D12" s="17">
        <v>0</v>
      </c>
      <c r="E12" s="19">
        <v>0</v>
      </c>
      <c r="F12" s="17">
        <v>0</v>
      </c>
      <c r="G12" s="19">
        <v>0</v>
      </c>
      <c r="H12" s="17">
        <v>0</v>
      </c>
      <c r="I12" s="19">
        <v>0</v>
      </c>
      <c r="J12" s="17">
        <v>0</v>
      </c>
      <c r="K12" s="19">
        <v>0</v>
      </c>
    </row>
    <row r="13" spans="1:11" ht="24.95" customHeight="1" thickBot="1" x14ac:dyDescent="0.3">
      <c r="A13" s="19">
        <v>0</v>
      </c>
      <c r="B13" s="17">
        <v>0</v>
      </c>
      <c r="C13" s="19">
        <v>0</v>
      </c>
      <c r="D13" s="17">
        <v>0</v>
      </c>
      <c r="E13" s="19">
        <v>0</v>
      </c>
      <c r="F13" s="17">
        <v>0</v>
      </c>
      <c r="G13" s="19">
        <v>0</v>
      </c>
      <c r="H13" s="17">
        <v>0</v>
      </c>
      <c r="I13" s="19">
        <v>0</v>
      </c>
      <c r="J13" s="17">
        <v>0</v>
      </c>
      <c r="K13" s="19">
        <v>0</v>
      </c>
    </row>
    <row r="14" spans="1:11" ht="24.95" customHeight="1" thickBot="1" x14ac:dyDescent="0.3">
      <c r="A14" s="19">
        <v>0</v>
      </c>
      <c r="B14" s="17">
        <v>0</v>
      </c>
      <c r="C14" s="19">
        <v>0</v>
      </c>
      <c r="D14" s="17">
        <v>0</v>
      </c>
      <c r="E14" s="19">
        <v>0</v>
      </c>
      <c r="F14" s="17">
        <v>0</v>
      </c>
      <c r="G14" s="19">
        <v>0</v>
      </c>
      <c r="H14" s="17">
        <v>0</v>
      </c>
      <c r="I14" s="19">
        <v>0</v>
      </c>
      <c r="J14" s="17">
        <v>0</v>
      </c>
      <c r="K14" s="19">
        <v>0</v>
      </c>
    </row>
    <row r="15" spans="1:11" ht="24.95" customHeight="1" thickBot="1" x14ac:dyDescent="0.3">
      <c r="A15" s="19">
        <v>0</v>
      </c>
      <c r="B15" s="17">
        <v>0</v>
      </c>
      <c r="C15" s="19">
        <v>0</v>
      </c>
      <c r="D15" s="17">
        <v>0</v>
      </c>
      <c r="E15" s="19">
        <v>0</v>
      </c>
      <c r="F15" s="17">
        <v>0</v>
      </c>
      <c r="G15" s="19">
        <v>0</v>
      </c>
      <c r="H15" s="17">
        <v>0</v>
      </c>
      <c r="I15" s="19">
        <v>0</v>
      </c>
      <c r="J15" s="17">
        <v>0</v>
      </c>
      <c r="K15" s="19">
        <v>0</v>
      </c>
    </row>
    <row r="16" spans="1:11" ht="24.95" customHeight="1" thickBot="1" x14ac:dyDescent="0.3">
      <c r="A16" s="19">
        <v>0</v>
      </c>
      <c r="B16" s="17">
        <v>0</v>
      </c>
      <c r="C16" s="19">
        <v>0</v>
      </c>
      <c r="D16" s="17">
        <v>0</v>
      </c>
      <c r="E16" s="19">
        <v>0</v>
      </c>
      <c r="F16" s="17">
        <v>0</v>
      </c>
      <c r="G16" s="19">
        <v>0</v>
      </c>
      <c r="H16" s="17">
        <v>0</v>
      </c>
      <c r="I16" s="19">
        <v>0</v>
      </c>
      <c r="J16" s="17">
        <v>0</v>
      </c>
      <c r="K16" s="19">
        <v>0</v>
      </c>
    </row>
    <row r="17" spans="1:11" ht="24.95" customHeight="1" thickBot="1" x14ac:dyDescent="0.3">
      <c r="A17" s="19">
        <v>0</v>
      </c>
      <c r="B17" s="17">
        <v>0</v>
      </c>
      <c r="C17" s="19">
        <v>0</v>
      </c>
      <c r="D17" s="17">
        <v>0</v>
      </c>
      <c r="E17" s="19">
        <v>0</v>
      </c>
      <c r="F17" s="17">
        <v>0</v>
      </c>
      <c r="G17" s="19">
        <v>0</v>
      </c>
      <c r="H17" s="17">
        <v>0</v>
      </c>
      <c r="I17" s="19">
        <v>0</v>
      </c>
      <c r="J17" s="17">
        <v>0</v>
      </c>
      <c r="K17" s="19">
        <v>0</v>
      </c>
    </row>
    <row r="18" spans="1:11" ht="24.95" customHeight="1" thickBot="1" x14ac:dyDescent="0.3">
      <c r="A18" s="402" t="s">
        <v>76</v>
      </c>
      <c r="B18" s="403"/>
      <c r="C18" s="403"/>
      <c r="D18" s="403"/>
      <c r="E18" s="403"/>
      <c r="F18" s="403"/>
      <c r="G18" s="19">
        <v>0</v>
      </c>
      <c r="H18" s="17">
        <v>0</v>
      </c>
      <c r="I18" s="19">
        <v>0</v>
      </c>
      <c r="J18" s="17">
        <v>0</v>
      </c>
      <c r="K18" s="19">
        <v>0</v>
      </c>
    </row>
    <row r="19" spans="1:11" x14ac:dyDescent="0.25">
      <c r="A19" s="399"/>
      <c r="B19" s="400"/>
      <c r="C19" s="400"/>
      <c r="D19" s="400"/>
      <c r="E19" s="400"/>
      <c r="F19" s="400"/>
      <c r="G19" s="400"/>
      <c r="H19" s="400"/>
      <c r="I19" s="400"/>
      <c r="J19" s="400"/>
      <c r="K19" s="400"/>
    </row>
  </sheetData>
  <mergeCells count="3">
    <mergeCell ref="A1:K1"/>
    <mergeCell ref="A19:K19"/>
    <mergeCell ref="A18:F18"/>
  </mergeCells>
  <pageMargins left="0.39370078740157483" right="0.39370078740157483"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N25"/>
  <sheetViews>
    <sheetView view="pageLayout" topLeftCell="A5" zoomScaleNormal="100" workbookViewId="0">
      <selection activeCell="J12" sqref="J12"/>
    </sheetView>
  </sheetViews>
  <sheetFormatPr defaultRowHeight="15" x14ac:dyDescent="0.25"/>
  <cols>
    <col min="1" max="1" width="9.7109375" customWidth="1"/>
    <col min="2" max="2" width="14.42578125" customWidth="1"/>
    <col min="3" max="3" width="8.7109375" customWidth="1"/>
    <col min="4" max="4" width="6.42578125" customWidth="1"/>
    <col min="5" max="7" width="11.7109375" customWidth="1"/>
    <col min="8" max="8" width="14" customWidth="1"/>
    <col min="9" max="9" width="11.7109375" customWidth="1"/>
    <col min="10" max="10" width="14.28515625" customWidth="1"/>
    <col min="11" max="12" width="11.7109375" customWidth="1"/>
  </cols>
  <sheetData>
    <row r="1" spans="1:14" ht="15.75" x14ac:dyDescent="0.25">
      <c r="A1" s="386" t="s">
        <v>401</v>
      </c>
      <c r="B1" s="386"/>
      <c r="C1" s="386"/>
      <c r="D1" s="386"/>
      <c r="E1" s="386"/>
      <c r="F1" s="386"/>
      <c r="G1" s="386"/>
      <c r="H1" s="386"/>
      <c r="I1" s="386"/>
      <c r="J1" s="386"/>
      <c r="K1" s="386"/>
      <c r="L1" s="386"/>
    </row>
    <row r="2" spans="1:14" ht="15.75" x14ac:dyDescent="0.25">
      <c r="A2" s="385" t="s">
        <v>400</v>
      </c>
      <c r="B2" s="385"/>
      <c r="C2" s="385"/>
      <c r="D2" s="385"/>
      <c r="E2" s="385"/>
      <c r="F2" s="385"/>
      <c r="G2" s="385"/>
      <c r="H2" s="385"/>
      <c r="I2" s="385"/>
      <c r="J2" s="385"/>
      <c r="K2" s="385"/>
      <c r="L2" s="385"/>
    </row>
    <row r="3" spans="1:14" ht="16.5" thickBot="1" x14ac:dyDescent="0.3">
      <c r="A3" s="14"/>
      <c r="B3" s="14"/>
      <c r="C3" s="14"/>
      <c r="D3" s="14"/>
      <c r="E3" s="14"/>
      <c r="F3" s="14"/>
      <c r="G3" s="14"/>
      <c r="H3" s="14"/>
      <c r="I3" s="14"/>
      <c r="J3" s="14"/>
      <c r="K3" s="14"/>
      <c r="L3" s="14"/>
    </row>
    <row r="4" spans="1:14" ht="64.5" thickBot="1" x14ac:dyDescent="0.3">
      <c r="A4" s="19" t="s">
        <v>399</v>
      </c>
      <c r="B4" s="3" t="s">
        <v>398</v>
      </c>
      <c r="C4" s="88" t="s">
        <v>397</v>
      </c>
      <c r="D4" s="17" t="s">
        <v>396</v>
      </c>
      <c r="E4" s="17" t="s">
        <v>395</v>
      </c>
      <c r="F4" s="17" t="s">
        <v>394</v>
      </c>
      <c r="G4" s="17" t="s">
        <v>393</v>
      </c>
      <c r="H4" s="17" t="s">
        <v>392</v>
      </c>
      <c r="I4" s="17" t="s">
        <v>391</v>
      </c>
      <c r="J4" s="17" t="s">
        <v>390</v>
      </c>
      <c r="K4" s="17" t="s">
        <v>49</v>
      </c>
      <c r="L4" s="18" t="s">
        <v>389</v>
      </c>
    </row>
    <row r="5" spans="1:14" ht="57.75" customHeight="1" thickBot="1" x14ac:dyDescent="0.3">
      <c r="A5" s="404" t="s">
        <v>44</v>
      </c>
      <c r="B5" s="87" t="s">
        <v>388</v>
      </c>
      <c r="C5" s="86">
        <v>7</v>
      </c>
      <c r="D5" s="4">
        <v>0</v>
      </c>
      <c r="E5" s="85">
        <v>43101</v>
      </c>
      <c r="F5" s="83">
        <v>97618</v>
      </c>
      <c r="G5" s="83" t="s">
        <v>387</v>
      </c>
      <c r="H5" s="60" t="s">
        <v>386</v>
      </c>
      <c r="I5" s="60"/>
      <c r="J5" s="60" t="s">
        <v>385</v>
      </c>
      <c r="K5" s="84">
        <f>1500+1500+1500</f>
        <v>4500</v>
      </c>
      <c r="L5" s="83">
        <v>97618</v>
      </c>
      <c r="N5" t="s">
        <v>384</v>
      </c>
    </row>
    <row r="6" spans="1:14" ht="1.5" hidden="1" customHeight="1" x14ac:dyDescent="0.25">
      <c r="A6" s="405"/>
      <c r="B6" s="80"/>
      <c r="C6" s="79"/>
      <c r="D6" s="3"/>
      <c r="E6" s="82"/>
      <c r="F6" s="59"/>
      <c r="G6" s="59"/>
      <c r="H6" s="59"/>
      <c r="I6" s="59"/>
      <c r="J6" s="59"/>
      <c r="K6" s="59"/>
      <c r="L6" s="81"/>
    </row>
    <row r="7" spans="1:14" ht="60.75" customHeight="1" x14ac:dyDescent="0.25">
      <c r="A7" s="405"/>
      <c r="B7" s="80" t="s">
        <v>383</v>
      </c>
      <c r="C7" s="79">
        <v>15</v>
      </c>
      <c r="D7" s="43">
        <v>0</v>
      </c>
      <c r="E7" s="78">
        <v>43405</v>
      </c>
      <c r="F7" s="73">
        <v>119377</v>
      </c>
      <c r="G7" s="43" t="s">
        <v>370</v>
      </c>
      <c r="H7" s="43" t="s">
        <v>382</v>
      </c>
      <c r="I7" s="43"/>
      <c r="J7" s="80" t="s">
        <v>381</v>
      </c>
      <c r="K7" s="73">
        <f>3000+20600+20600</f>
        <v>44200</v>
      </c>
      <c r="L7" s="73">
        <v>119377</v>
      </c>
    </row>
    <row r="8" spans="1:14" ht="47.25" customHeight="1" x14ac:dyDescent="0.25">
      <c r="A8" s="405"/>
      <c r="B8" s="80" t="s">
        <v>380</v>
      </c>
      <c r="C8" s="79">
        <v>47.5</v>
      </c>
      <c r="D8" s="43">
        <v>0</v>
      </c>
      <c r="E8" s="78">
        <v>43396</v>
      </c>
      <c r="F8" s="73">
        <v>625465</v>
      </c>
      <c r="G8" s="43" t="s">
        <v>370</v>
      </c>
      <c r="H8" s="43" t="s">
        <v>379</v>
      </c>
      <c r="I8" s="43"/>
      <c r="J8" s="43" t="s">
        <v>378</v>
      </c>
      <c r="K8" s="43">
        <f>27759.33+22343.04+22343.04</f>
        <v>72445.41</v>
      </c>
      <c r="L8" s="73">
        <v>625465</v>
      </c>
    </row>
    <row r="9" spans="1:14" ht="47.25" customHeight="1" x14ac:dyDescent="0.25">
      <c r="A9" s="405"/>
      <c r="B9" s="80" t="s">
        <v>377</v>
      </c>
      <c r="C9" s="79">
        <v>30</v>
      </c>
      <c r="D9" s="43">
        <v>0</v>
      </c>
      <c r="E9" s="78">
        <v>43453</v>
      </c>
      <c r="F9" s="73">
        <v>283961</v>
      </c>
      <c r="G9" s="43" t="s">
        <v>370</v>
      </c>
      <c r="H9" s="43" t="s">
        <v>376</v>
      </c>
      <c r="I9" s="43"/>
      <c r="J9" s="43" t="s">
        <v>375</v>
      </c>
      <c r="K9" s="73">
        <f>12000+12000+12000</f>
        <v>36000</v>
      </c>
      <c r="L9" s="73">
        <v>283961</v>
      </c>
    </row>
    <row r="10" spans="1:14" ht="81" customHeight="1" x14ac:dyDescent="0.25">
      <c r="A10" s="405"/>
      <c r="B10" s="256" t="s">
        <v>374</v>
      </c>
      <c r="C10" s="257">
        <v>89.7</v>
      </c>
      <c r="D10" s="75">
        <v>0</v>
      </c>
      <c r="E10" s="74">
        <v>43503</v>
      </c>
      <c r="F10" s="72">
        <v>538200</v>
      </c>
      <c r="G10" s="75" t="s">
        <v>370</v>
      </c>
      <c r="H10" s="43" t="s">
        <v>373</v>
      </c>
      <c r="I10" s="43"/>
      <c r="J10" s="43" t="s">
        <v>372</v>
      </c>
      <c r="K10" s="73">
        <f>42833.66+44541.33+44541.33</f>
        <v>131916.32</v>
      </c>
      <c r="L10" s="72">
        <v>538200</v>
      </c>
    </row>
    <row r="11" spans="1:14" ht="47.25" customHeight="1" x14ac:dyDescent="0.25">
      <c r="A11" s="405"/>
      <c r="B11" s="77" t="s">
        <v>371</v>
      </c>
      <c r="C11" s="76">
        <v>65.7</v>
      </c>
      <c r="D11" s="75">
        <v>0</v>
      </c>
      <c r="E11" s="74">
        <v>43525</v>
      </c>
      <c r="F11" s="72">
        <v>722700</v>
      </c>
      <c r="G11" s="72" t="s">
        <v>370</v>
      </c>
      <c r="H11" s="43" t="s">
        <v>369</v>
      </c>
      <c r="I11" s="43"/>
      <c r="J11" s="43" t="s">
        <v>368</v>
      </c>
      <c r="K11" s="73">
        <f>30000+47097.31+47097.31</f>
        <v>124194.62</v>
      </c>
      <c r="L11" s="72">
        <v>722700</v>
      </c>
      <c r="M11" s="71"/>
    </row>
    <row r="12" spans="1:14" ht="48" customHeight="1" thickBot="1" x14ac:dyDescent="0.3">
      <c r="A12" s="406"/>
      <c r="B12" s="68" t="s">
        <v>1302</v>
      </c>
      <c r="C12" s="67">
        <v>25</v>
      </c>
      <c r="D12" s="67">
        <v>0</v>
      </c>
      <c r="E12" s="70" t="s">
        <v>1303</v>
      </c>
      <c r="F12" s="67">
        <v>268512</v>
      </c>
      <c r="G12" s="72" t="s">
        <v>370</v>
      </c>
      <c r="H12" s="69" t="s">
        <v>1304</v>
      </c>
      <c r="I12" s="69"/>
      <c r="J12" s="68" t="s">
        <v>1382</v>
      </c>
      <c r="K12" s="229">
        <v>11850</v>
      </c>
      <c r="L12" s="229">
        <v>268512</v>
      </c>
    </row>
    <row r="13" spans="1:14" ht="24" customHeight="1" thickBot="1" x14ac:dyDescent="0.3">
      <c r="A13" s="407" t="s">
        <v>367</v>
      </c>
      <c r="B13" s="25">
        <v>0</v>
      </c>
      <c r="C13" s="25">
        <v>0</v>
      </c>
      <c r="D13" s="10">
        <v>0</v>
      </c>
      <c r="E13" s="58">
        <v>0</v>
      </c>
      <c r="F13" s="66">
        <v>0</v>
      </c>
      <c r="G13" s="58">
        <v>0</v>
      </c>
      <c r="H13" s="58">
        <v>0</v>
      </c>
      <c r="I13" s="58">
        <v>0</v>
      </c>
      <c r="J13" s="58">
        <v>0</v>
      </c>
      <c r="K13" s="58">
        <v>0</v>
      </c>
      <c r="L13" s="58">
        <v>0</v>
      </c>
    </row>
    <row r="14" spans="1:14" ht="24" customHeight="1" thickBot="1" x14ac:dyDescent="0.3">
      <c r="A14" s="408"/>
      <c r="B14" s="24">
        <v>0</v>
      </c>
      <c r="C14" s="24">
        <v>0</v>
      </c>
      <c r="D14" s="20">
        <v>0</v>
      </c>
      <c r="E14" s="15">
        <v>0</v>
      </c>
      <c r="F14" s="65">
        <v>0</v>
      </c>
      <c r="G14" s="15">
        <v>0</v>
      </c>
      <c r="H14" s="15">
        <v>0</v>
      </c>
      <c r="I14" s="15">
        <v>0</v>
      </c>
      <c r="J14" s="15">
        <v>0</v>
      </c>
      <c r="K14" s="15">
        <v>0</v>
      </c>
      <c r="L14" s="15">
        <v>0</v>
      </c>
    </row>
    <row r="15" spans="1:14" ht="24" customHeight="1" thickBot="1" x14ac:dyDescent="0.3">
      <c r="A15" s="409"/>
      <c r="B15" s="24">
        <v>0</v>
      </c>
      <c r="C15" s="24">
        <v>0</v>
      </c>
      <c r="D15" s="20">
        <v>0</v>
      </c>
      <c r="E15" s="15">
        <v>0</v>
      </c>
      <c r="F15" s="65">
        <v>0</v>
      </c>
      <c r="G15" s="15">
        <v>0</v>
      </c>
      <c r="H15" s="15">
        <v>0</v>
      </c>
      <c r="I15" s="15">
        <v>0</v>
      </c>
      <c r="J15" s="15">
        <v>0</v>
      </c>
      <c r="K15" s="15">
        <v>0</v>
      </c>
      <c r="L15" s="15">
        <v>0</v>
      </c>
    </row>
    <row r="16" spans="1:14" ht="24" customHeight="1" thickBot="1" x14ac:dyDescent="0.3">
      <c r="A16" s="404" t="s">
        <v>366</v>
      </c>
      <c r="B16" s="24">
        <v>0</v>
      </c>
      <c r="C16" s="24">
        <v>0</v>
      </c>
      <c r="D16" s="20">
        <v>0</v>
      </c>
      <c r="E16" s="15">
        <v>0</v>
      </c>
      <c r="F16" s="65">
        <v>0</v>
      </c>
      <c r="G16" s="15">
        <v>0</v>
      </c>
      <c r="H16" s="15">
        <v>0</v>
      </c>
      <c r="I16" s="15">
        <v>0</v>
      </c>
      <c r="J16" s="15">
        <v>0</v>
      </c>
      <c r="K16" s="15">
        <v>0</v>
      </c>
      <c r="L16" s="15">
        <v>0</v>
      </c>
    </row>
    <row r="17" spans="1:13" ht="24" customHeight="1" thickBot="1" x14ac:dyDescent="0.3">
      <c r="A17" s="405"/>
      <c r="B17" s="24">
        <v>0</v>
      </c>
      <c r="C17" s="24">
        <v>0</v>
      </c>
      <c r="D17" s="20">
        <v>0</v>
      </c>
      <c r="E17" s="15">
        <v>0</v>
      </c>
      <c r="F17" s="65">
        <v>0</v>
      </c>
      <c r="G17" s="15">
        <v>0</v>
      </c>
      <c r="H17" s="15">
        <v>0</v>
      </c>
      <c r="I17" s="15">
        <v>0</v>
      </c>
      <c r="J17" s="15">
        <v>0</v>
      </c>
      <c r="K17" s="15">
        <v>0</v>
      </c>
      <c r="L17" s="15">
        <v>0</v>
      </c>
    </row>
    <row r="18" spans="1:13" ht="24" customHeight="1" thickBot="1" x14ac:dyDescent="0.3">
      <c r="A18" s="370"/>
      <c r="B18" s="24">
        <v>0</v>
      </c>
      <c r="C18" s="24">
        <v>0</v>
      </c>
      <c r="D18" s="20">
        <v>0</v>
      </c>
      <c r="E18" s="15">
        <v>0</v>
      </c>
      <c r="F18" s="65">
        <v>0</v>
      </c>
      <c r="G18" s="15">
        <v>0</v>
      </c>
      <c r="H18" s="15">
        <v>0</v>
      </c>
      <c r="I18" s="15">
        <v>0</v>
      </c>
      <c r="J18" s="15">
        <v>0</v>
      </c>
      <c r="K18" s="15">
        <v>0</v>
      </c>
      <c r="L18" s="15">
        <v>0</v>
      </c>
    </row>
    <row r="19" spans="1:13" ht="24" customHeight="1" thickBot="1" x14ac:dyDescent="0.3">
      <c r="A19" s="369" t="s">
        <v>365</v>
      </c>
      <c r="B19" s="24">
        <v>0</v>
      </c>
      <c r="C19" s="24">
        <v>0</v>
      </c>
      <c r="D19" s="20">
        <v>0</v>
      </c>
      <c r="E19" s="15">
        <v>0</v>
      </c>
      <c r="F19" s="65">
        <v>0</v>
      </c>
      <c r="G19" s="15">
        <v>0</v>
      </c>
      <c r="H19" s="15">
        <v>0</v>
      </c>
      <c r="I19" s="15">
        <v>0</v>
      </c>
      <c r="J19" s="15">
        <v>0</v>
      </c>
      <c r="K19" s="15">
        <v>0</v>
      </c>
      <c r="L19" s="15">
        <v>0</v>
      </c>
    </row>
    <row r="20" spans="1:13" ht="24" customHeight="1" thickBot="1" x14ac:dyDescent="0.3">
      <c r="A20" s="401"/>
      <c r="B20" s="24">
        <v>0</v>
      </c>
      <c r="C20" s="24">
        <v>0</v>
      </c>
      <c r="D20" s="20">
        <v>0</v>
      </c>
      <c r="E20" s="15">
        <v>0</v>
      </c>
      <c r="F20" s="65">
        <v>0</v>
      </c>
      <c r="G20" s="15">
        <v>0</v>
      </c>
      <c r="H20" s="15">
        <v>0</v>
      </c>
      <c r="I20" s="15">
        <v>0</v>
      </c>
      <c r="J20" s="15">
        <v>0</v>
      </c>
      <c r="K20" s="15">
        <v>0</v>
      </c>
      <c r="L20" s="15">
        <v>0</v>
      </c>
    </row>
    <row r="21" spans="1:13" ht="24" customHeight="1" thickBot="1" x14ac:dyDescent="0.3">
      <c r="A21" s="410"/>
      <c r="B21" s="24">
        <v>0</v>
      </c>
      <c r="C21" s="24">
        <v>0</v>
      </c>
      <c r="D21" s="20">
        <v>0</v>
      </c>
      <c r="E21" s="15">
        <v>0</v>
      </c>
      <c r="F21" s="65">
        <v>0</v>
      </c>
      <c r="G21" s="15">
        <v>0</v>
      </c>
      <c r="H21" s="15">
        <v>0</v>
      </c>
      <c r="I21" s="15">
        <v>0</v>
      </c>
      <c r="J21" s="15">
        <v>0</v>
      </c>
      <c r="K21" s="15">
        <v>0</v>
      </c>
      <c r="L21" s="15">
        <v>0</v>
      </c>
    </row>
    <row r="22" spans="1:13" ht="24" customHeight="1" thickBot="1" x14ac:dyDescent="0.3">
      <c r="A22" s="401" t="s">
        <v>42</v>
      </c>
      <c r="B22" s="24">
        <v>0</v>
      </c>
      <c r="C22" s="24">
        <v>0</v>
      </c>
      <c r="D22" s="20">
        <v>0</v>
      </c>
      <c r="E22" s="15">
        <v>0</v>
      </c>
      <c r="F22" s="65">
        <v>0</v>
      </c>
      <c r="G22" s="15">
        <v>0</v>
      </c>
      <c r="H22" s="15">
        <v>0</v>
      </c>
      <c r="I22" s="15">
        <v>0</v>
      </c>
      <c r="J22" s="15">
        <v>0</v>
      </c>
      <c r="K22" s="15">
        <v>0</v>
      </c>
      <c r="L22" s="15">
        <v>0</v>
      </c>
    </row>
    <row r="23" spans="1:13" ht="24" customHeight="1" thickBot="1" x14ac:dyDescent="0.3">
      <c r="A23" s="370"/>
      <c r="B23" s="24">
        <v>0</v>
      </c>
      <c r="C23" s="24">
        <v>0</v>
      </c>
      <c r="D23" s="20">
        <v>0</v>
      </c>
      <c r="E23" s="15">
        <v>0</v>
      </c>
      <c r="F23" s="65">
        <v>0</v>
      </c>
      <c r="G23" s="15">
        <v>0</v>
      </c>
      <c r="H23" s="15">
        <v>0</v>
      </c>
      <c r="I23" s="15">
        <v>0</v>
      </c>
      <c r="J23" s="15">
        <v>0</v>
      </c>
      <c r="K23" s="15">
        <v>0</v>
      </c>
      <c r="L23" s="15">
        <v>0</v>
      </c>
    </row>
    <row r="24" spans="1:13" ht="24" customHeight="1" thickBot="1" x14ac:dyDescent="0.3">
      <c r="A24" s="382" t="s">
        <v>43</v>
      </c>
      <c r="B24" s="383"/>
      <c r="C24" s="383"/>
      <c r="D24" s="383"/>
      <c r="E24" s="384"/>
      <c r="F24" s="64">
        <f>SUM(F5:F23)</f>
        <v>2655833</v>
      </c>
      <c r="G24" s="15">
        <v>0</v>
      </c>
      <c r="H24" s="15">
        <v>0</v>
      </c>
      <c r="I24" s="15">
        <v>0</v>
      </c>
      <c r="J24" s="15">
        <v>0</v>
      </c>
      <c r="K24" s="64">
        <f>SUM(K5:K23)</f>
        <v>425106.35</v>
      </c>
      <c r="L24" s="64">
        <f>SUM(L5:L23)</f>
        <v>2655833</v>
      </c>
      <c r="M24" s="63"/>
    </row>
    <row r="25" spans="1:13" x14ac:dyDescent="0.25">
      <c r="L25" s="57"/>
    </row>
  </sheetData>
  <mergeCells count="8">
    <mergeCell ref="A22:A23"/>
    <mergeCell ref="A24:E24"/>
    <mergeCell ref="A1:L1"/>
    <mergeCell ref="A2:L2"/>
    <mergeCell ref="A5:A12"/>
    <mergeCell ref="A13:A15"/>
    <mergeCell ref="A16:A18"/>
    <mergeCell ref="A19:A21"/>
  </mergeCells>
  <phoneticPr fontId="32" type="noConversion"/>
  <pageMargins left="3.937007874015748E-2" right="0.39370078740157483" top="0.19685039370078741" bottom="0.19685039370078741"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N35"/>
  <sheetViews>
    <sheetView view="pageLayout" topLeftCell="A38" zoomScaleNormal="100" workbookViewId="0">
      <selection activeCell="K34" sqref="K34"/>
    </sheetView>
  </sheetViews>
  <sheetFormatPr defaultRowHeight="15" x14ac:dyDescent="0.25"/>
  <cols>
    <col min="1" max="1" width="10" customWidth="1"/>
    <col min="2" max="2" width="27.85546875" customWidth="1"/>
    <col min="3" max="3" width="7.5703125" customWidth="1"/>
    <col min="4" max="4" width="9.28515625" customWidth="1"/>
    <col min="5" max="5" width="10.42578125" customWidth="1"/>
    <col min="6" max="6" width="11.7109375" customWidth="1"/>
    <col min="7" max="7" width="8.7109375" customWidth="1"/>
    <col min="8" max="8" width="13" customWidth="1"/>
    <col min="9" max="9" width="11" customWidth="1"/>
    <col min="10" max="10" width="11.28515625" customWidth="1"/>
    <col min="11" max="11" width="9.42578125" customWidth="1"/>
    <col min="12" max="12" width="11.7109375" customWidth="1"/>
  </cols>
  <sheetData>
    <row r="1" spans="1:14" ht="15.75" x14ac:dyDescent="0.25">
      <c r="A1" s="386" t="s">
        <v>401</v>
      </c>
      <c r="B1" s="386"/>
      <c r="C1" s="386"/>
      <c r="D1" s="386"/>
      <c r="E1" s="386"/>
      <c r="F1" s="386"/>
      <c r="G1" s="386"/>
      <c r="H1" s="386"/>
      <c r="I1" s="386"/>
      <c r="J1" s="386"/>
      <c r="K1" s="386"/>
      <c r="L1" s="386"/>
    </row>
    <row r="2" spans="1:14" ht="15.75" x14ac:dyDescent="0.25">
      <c r="A2" s="385" t="s">
        <v>400</v>
      </c>
      <c r="B2" s="385"/>
      <c r="C2" s="385"/>
      <c r="D2" s="385"/>
      <c r="E2" s="385"/>
      <c r="F2" s="385"/>
      <c r="G2" s="385"/>
      <c r="H2" s="385"/>
      <c r="I2" s="385"/>
      <c r="J2" s="385"/>
      <c r="K2" s="385"/>
      <c r="L2" s="385"/>
    </row>
    <row r="3" spans="1:14" ht="16.5" thickBot="1" x14ac:dyDescent="0.3">
      <c r="A3" s="14"/>
      <c r="B3" s="14"/>
      <c r="C3" s="14"/>
      <c r="D3" s="14"/>
      <c r="E3" s="14"/>
      <c r="F3" s="14"/>
      <c r="G3" s="14"/>
      <c r="H3" s="14"/>
      <c r="I3" s="14"/>
      <c r="J3" s="14"/>
      <c r="K3" s="14"/>
      <c r="L3" s="14"/>
    </row>
    <row r="4" spans="1:14" ht="77.25" thickBot="1" x14ac:dyDescent="0.3">
      <c r="A4" s="19" t="s">
        <v>399</v>
      </c>
      <c r="B4" s="3" t="s">
        <v>398</v>
      </c>
      <c r="C4" s="232" t="s">
        <v>397</v>
      </c>
      <c r="D4" s="3" t="s">
        <v>396</v>
      </c>
      <c r="E4" s="3" t="s">
        <v>395</v>
      </c>
      <c r="F4" s="3" t="s">
        <v>394</v>
      </c>
      <c r="G4" s="3" t="s">
        <v>393</v>
      </c>
      <c r="H4" s="3" t="s">
        <v>392</v>
      </c>
      <c r="I4" s="3" t="s">
        <v>391</v>
      </c>
      <c r="J4" s="3" t="s">
        <v>390</v>
      </c>
      <c r="K4" s="3" t="s">
        <v>49</v>
      </c>
      <c r="L4" s="13" t="s">
        <v>389</v>
      </c>
    </row>
    <row r="5" spans="1:14" ht="51.75" customHeight="1" x14ac:dyDescent="0.25">
      <c r="A5" s="389" t="s">
        <v>44</v>
      </c>
      <c r="B5" s="43" t="s">
        <v>1305</v>
      </c>
      <c r="C5" s="43">
        <v>20.9</v>
      </c>
      <c r="D5" s="43">
        <v>0</v>
      </c>
      <c r="E5" s="78">
        <v>42697</v>
      </c>
      <c r="F5" s="43">
        <v>315485.26</v>
      </c>
      <c r="G5" s="43" t="s">
        <v>1306</v>
      </c>
      <c r="H5" s="43" t="s">
        <v>1307</v>
      </c>
      <c r="I5" s="43">
        <v>3002353</v>
      </c>
      <c r="J5" s="43" t="s">
        <v>907</v>
      </c>
      <c r="K5" s="43">
        <v>2123.52</v>
      </c>
      <c r="L5" s="115">
        <v>315485.26</v>
      </c>
    </row>
    <row r="6" spans="1:14" ht="57.75" customHeight="1" x14ac:dyDescent="0.25">
      <c r="A6" s="387"/>
      <c r="B6" s="43" t="s">
        <v>953</v>
      </c>
      <c r="C6" s="86">
        <v>30</v>
      </c>
      <c r="D6" s="43">
        <v>0</v>
      </c>
      <c r="E6" s="78">
        <v>43405</v>
      </c>
      <c r="F6" s="73">
        <v>201234</v>
      </c>
      <c r="G6" s="73" t="s">
        <v>954</v>
      </c>
      <c r="H6" s="43" t="s">
        <v>955</v>
      </c>
      <c r="I6" s="43" t="s">
        <v>959</v>
      </c>
      <c r="J6" s="43" t="s">
        <v>956</v>
      </c>
      <c r="K6" s="72">
        <f>6673+1741.4+1741.4</f>
        <v>10155.799999999999</v>
      </c>
      <c r="L6" s="73">
        <v>201234</v>
      </c>
      <c r="N6" t="s">
        <v>384</v>
      </c>
    </row>
    <row r="7" spans="1:14" ht="1.5" hidden="1" customHeight="1" x14ac:dyDescent="0.25">
      <c r="A7" s="387"/>
      <c r="B7" s="261"/>
      <c r="C7" s="258"/>
      <c r="D7" s="7"/>
      <c r="E7" s="259"/>
      <c r="F7" s="233"/>
      <c r="G7" s="233"/>
      <c r="H7" s="233"/>
      <c r="I7" s="233"/>
      <c r="J7" s="233"/>
      <c r="K7" s="233"/>
      <c r="L7" s="260"/>
    </row>
    <row r="8" spans="1:14" ht="60.75" customHeight="1" x14ac:dyDescent="0.25">
      <c r="A8" s="387"/>
      <c r="B8" s="262" t="s">
        <v>957</v>
      </c>
      <c r="C8" s="79">
        <v>22.2</v>
      </c>
      <c r="D8" s="43">
        <v>0</v>
      </c>
      <c r="E8" s="78">
        <v>43193</v>
      </c>
      <c r="F8" s="73">
        <v>75385.16</v>
      </c>
      <c r="G8" s="43" t="s">
        <v>370</v>
      </c>
      <c r="H8" s="43" t="s">
        <v>958</v>
      </c>
      <c r="I8" s="43">
        <v>31161751</v>
      </c>
      <c r="J8" s="230" t="s">
        <v>960</v>
      </c>
      <c r="K8" s="73">
        <f>5400+8100+8100</f>
        <v>21600</v>
      </c>
      <c r="L8" s="73">
        <v>75385.16</v>
      </c>
    </row>
    <row r="9" spans="1:14" ht="47.25" customHeight="1" x14ac:dyDescent="0.25">
      <c r="A9" s="387"/>
      <c r="B9" s="262" t="s">
        <v>961</v>
      </c>
      <c r="C9" s="79">
        <v>31.72</v>
      </c>
      <c r="D9" s="43" t="s">
        <v>962</v>
      </c>
      <c r="E9" s="78">
        <v>43205</v>
      </c>
      <c r="F9" s="73">
        <v>390355</v>
      </c>
      <c r="G9" s="43" t="s">
        <v>370</v>
      </c>
      <c r="H9" s="43" t="s">
        <v>963</v>
      </c>
      <c r="I9" s="43">
        <v>35238424</v>
      </c>
      <c r="J9" s="43" t="s">
        <v>949</v>
      </c>
      <c r="K9" s="43">
        <f>12071.76+9489.64+9489.64</f>
        <v>31051.040000000001</v>
      </c>
      <c r="L9" s="73">
        <v>390355</v>
      </c>
    </row>
    <row r="10" spans="1:14" ht="47.25" customHeight="1" x14ac:dyDescent="0.25">
      <c r="A10" s="387"/>
      <c r="B10" s="262" t="s">
        <v>964</v>
      </c>
      <c r="C10" s="79">
        <v>25.8</v>
      </c>
      <c r="D10" s="43">
        <v>0</v>
      </c>
      <c r="E10" s="78">
        <v>43160</v>
      </c>
      <c r="F10" s="73">
        <v>83221.81</v>
      </c>
      <c r="G10" s="43" t="s">
        <v>370</v>
      </c>
      <c r="H10" s="43" t="s">
        <v>782</v>
      </c>
      <c r="I10" s="43">
        <v>39358854</v>
      </c>
      <c r="J10" s="43" t="s">
        <v>926</v>
      </c>
      <c r="K10" s="73">
        <f>11323.01+9186.53+9186.53</f>
        <v>29696.07</v>
      </c>
      <c r="L10" s="73">
        <v>83221.81</v>
      </c>
    </row>
    <row r="11" spans="1:14" ht="81" customHeight="1" x14ac:dyDescent="0.25">
      <c r="A11" s="387"/>
      <c r="B11" s="263" t="s">
        <v>965</v>
      </c>
      <c r="C11" s="76">
        <v>43492</v>
      </c>
      <c r="D11" s="75">
        <v>0</v>
      </c>
      <c r="E11" s="74">
        <v>43160</v>
      </c>
      <c r="F11" s="72">
        <v>285280</v>
      </c>
      <c r="G11" s="75" t="s">
        <v>370</v>
      </c>
      <c r="H11" s="43" t="s">
        <v>966</v>
      </c>
      <c r="I11" s="43">
        <v>13490997</v>
      </c>
      <c r="J11" s="43" t="s">
        <v>946</v>
      </c>
      <c r="K11" s="73">
        <f>8800+6800+6800</f>
        <v>22400</v>
      </c>
      <c r="L11" s="72">
        <v>285280</v>
      </c>
    </row>
    <row r="12" spans="1:14" ht="47.25" customHeight="1" x14ac:dyDescent="0.25">
      <c r="A12" s="387"/>
      <c r="B12" s="263" t="s">
        <v>967</v>
      </c>
      <c r="C12" s="76">
        <v>91.4</v>
      </c>
      <c r="D12" s="75">
        <v>0</v>
      </c>
      <c r="E12" s="74">
        <v>43525</v>
      </c>
      <c r="F12" s="72">
        <v>295167.78000000003</v>
      </c>
      <c r="G12" s="72" t="s">
        <v>370</v>
      </c>
      <c r="H12" s="43" t="s">
        <v>781</v>
      </c>
      <c r="I12" s="43">
        <v>42668402</v>
      </c>
      <c r="J12" s="43" t="s">
        <v>926</v>
      </c>
      <c r="K12" s="73">
        <f>68548.91+68548.91</f>
        <v>137097.82</v>
      </c>
      <c r="L12" s="72">
        <v>295167.78000000003</v>
      </c>
      <c r="M12" s="71"/>
    </row>
    <row r="13" spans="1:14" ht="47.25" customHeight="1" x14ac:dyDescent="0.25">
      <c r="A13" s="387"/>
      <c r="B13" s="263" t="s">
        <v>1308</v>
      </c>
      <c r="C13" s="76">
        <v>28</v>
      </c>
      <c r="D13" s="75">
        <v>0</v>
      </c>
      <c r="E13" s="74">
        <v>43191</v>
      </c>
      <c r="F13" s="72">
        <v>336680</v>
      </c>
      <c r="G13" s="72" t="s">
        <v>370</v>
      </c>
      <c r="H13" s="43" t="s">
        <v>1309</v>
      </c>
      <c r="I13" s="43">
        <v>38790879</v>
      </c>
      <c r="J13" s="43" t="s">
        <v>1310</v>
      </c>
      <c r="K13" s="73">
        <v>11100</v>
      </c>
      <c r="L13" s="72">
        <v>336680</v>
      </c>
      <c r="M13" s="71"/>
    </row>
    <row r="14" spans="1:14" ht="47.25" customHeight="1" x14ac:dyDescent="0.25">
      <c r="A14" s="387"/>
      <c r="B14" s="263" t="s">
        <v>973</v>
      </c>
      <c r="C14" s="76">
        <v>69.2</v>
      </c>
      <c r="D14" s="75">
        <v>0</v>
      </c>
      <c r="E14" s="74" t="s">
        <v>974</v>
      </c>
      <c r="F14" s="72">
        <v>569420</v>
      </c>
      <c r="G14" s="72" t="s">
        <v>975</v>
      </c>
      <c r="H14" s="43" t="s">
        <v>976</v>
      </c>
      <c r="I14" s="43">
        <v>32967869</v>
      </c>
      <c r="J14" s="43" t="s">
        <v>977</v>
      </c>
      <c r="K14" s="73">
        <f>42446.04+24614.36+24614.36</f>
        <v>91674.76</v>
      </c>
      <c r="L14" s="72">
        <v>569420</v>
      </c>
      <c r="M14" s="71"/>
    </row>
    <row r="15" spans="1:14" ht="48" customHeight="1" x14ac:dyDescent="0.25">
      <c r="A15" s="387"/>
      <c r="B15" s="43" t="s">
        <v>968</v>
      </c>
      <c r="C15" s="67">
        <v>12.5</v>
      </c>
      <c r="D15" s="67" t="s">
        <v>969</v>
      </c>
      <c r="E15" s="70" t="s">
        <v>970</v>
      </c>
      <c r="F15" s="228">
        <v>257430</v>
      </c>
      <c r="G15" s="72" t="s">
        <v>370</v>
      </c>
      <c r="H15" s="69" t="s">
        <v>971</v>
      </c>
      <c r="I15" s="69">
        <v>34769052</v>
      </c>
      <c r="J15" s="43" t="s">
        <v>972</v>
      </c>
      <c r="K15" s="229">
        <f>6075+6075+6075</f>
        <v>18225</v>
      </c>
      <c r="L15" s="229">
        <v>257430</v>
      </c>
    </row>
    <row r="16" spans="1:14" ht="48" customHeight="1" x14ac:dyDescent="0.25">
      <c r="A16" s="387"/>
      <c r="B16" s="43" t="s">
        <v>978</v>
      </c>
      <c r="C16" s="67">
        <v>35</v>
      </c>
      <c r="D16" s="67">
        <v>0</v>
      </c>
      <c r="E16" s="70" t="s">
        <v>979</v>
      </c>
      <c r="F16" s="228">
        <v>618072</v>
      </c>
      <c r="G16" s="72" t="s">
        <v>370</v>
      </c>
      <c r="H16" s="69" t="s">
        <v>777</v>
      </c>
      <c r="I16" s="69">
        <v>681039</v>
      </c>
      <c r="J16" s="43" t="s">
        <v>907</v>
      </c>
      <c r="K16" s="229">
        <f>30812.18+53207.01+53207.01</f>
        <v>137226.20000000001</v>
      </c>
      <c r="L16" s="229">
        <v>618072</v>
      </c>
    </row>
    <row r="17" spans="1:12" ht="48" customHeight="1" x14ac:dyDescent="0.25">
      <c r="A17" s="387"/>
      <c r="B17" s="43" t="s">
        <v>984</v>
      </c>
      <c r="C17" s="67">
        <v>15</v>
      </c>
      <c r="D17" s="67">
        <v>0</v>
      </c>
      <c r="E17" s="70" t="s">
        <v>980</v>
      </c>
      <c r="F17" s="228">
        <v>64529</v>
      </c>
      <c r="G17" s="72" t="s">
        <v>981</v>
      </c>
      <c r="H17" s="69" t="s">
        <v>982</v>
      </c>
      <c r="I17" s="69">
        <v>13594679</v>
      </c>
      <c r="J17" s="43" t="s">
        <v>983</v>
      </c>
      <c r="K17" s="229">
        <f>3000+3000</f>
        <v>6000</v>
      </c>
      <c r="L17" s="229">
        <v>64529</v>
      </c>
    </row>
    <row r="18" spans="1:12" ht="91.5" customHeight="1" x14ac:dyDescent="0.25">
      <c r="A18" s="387"/>
      <c r="B18" s="43" t="s">
        <v>1311</v>
      </c>
      <c r="C18" s="67">
        <v>18</v>
      </c>
      <c r="D18" s="67">
        <v>0</v>
      </c>
      <c r="E18" s="70" t="s">
        <v>1312</v>
      </c>
      <c r="F18" s="228">
        <v>177338</v>
      </c>
      <c r="G18" s="72" t="s">
        <v>370</v>
      </c>
      <c r="H18" s="69" t="s">
        <v>1313</v>
      </c>
      <c r="I18" s="69">
        <v>32009685</v>
      </c>
      <c r="J18" s="43" t="s">
        <v>1314</v>
      </c>
      <c r="K18" s="229">
        <v>600</v>
      </c>
      <c r="L18" s="229">
        <v>177338</v>
      </c>
    </row>
    <row r="19" spans="1:12" ht="73.5" customHeight="1" x14ac:dyDescent="0.25">
      <c r="A19" s="387"/>
      <c r="B19" s="43" t="s">
        <v>985</v>
      </c>
      <c r="C19" s="67">
        <v>18</v>
      </c>
      <c r="D19" s="67">
        <v>0</v>
      </c>
      <c r="E19" s="70" t="s">
        <v>986</v>
      </c>
      <c r="F19" s="228">
        <v>173435</v>
      </c>
      <c r="G19" s="72" t="s">
        <v>370</v>
      </c>
      <c r="H19" s="69" t="s">
        <v>793</v>
      </c>
      <c r="I19" s="69">
        <v>20644283</v>
      </c>
      <c r="J19" s="43" t="s">
        <v>987</v>
      </c>
      <c r="K19" s="229">
        <f>4500+3000+3000</f>
        <v>10500</v>
      </c>
      <c r="L19" s="229">
        <v>173435</v>
      </c>
    </row>
    <row r="20" spans="1:12" ht="48" customHeight="1" x14ac:dyDescent="0.25">
      <c r="A20" s="387"/>
      <c r="B20" s="43" t="s">
        <v>988</v>
      </c>
      <c r="C20" s="67">
        <v>43489</v>
      </c>
      <c r="D20" s="67">
        <v>0</v>
      </c>
      <c r="E20" s="70" t="s">
        <v>989</v>
      </c>
      <c r="F20" s="228">
        <v>215878</v>
      </c>
      <c r="G20" s="72" t="s">
        <v>370</v>
      </c>
      <c r="H20" s="69" t="s">
        <v>990</v>
      </c>
      <c r="I20" s="69">
        <v>1772963</v>
      </c>
      <c r="J20" s="43" t="s">
        <v>991</v>
      </c>
      <c r="K20" s="229">
        <f>3600+3600+4800</f>
        <v>12000</v>
      </c>
      <c r="L20" s="229">
        <v>215878</v>
      </c>
    </row>
    <row r="21" spans="1:12" ht="63" customHeight="1" x14ac:dyDescent="0.25">
      <c r="A21" s="387"/>
      <c r="B21" s="43" t="s">
        <v>992</v>
      </c>
      <c r="C21" s="67">
        <v>15</v>
      </c>
      <c r="D21" s="67">
        <v>0</v>
      </c>
      <c r="E21" s="70" t="s">
        <v>986</v>
      </c>
      <c r="F21" s="228">
        <v>37869</v>
      </c>
      <c r="G21" s="72" t="s">
        <v>993</v>
      </c>
      <c r="H21" s="69" t="s">
        <v>994</v>
      </c>
      <c r="I21" s="69" t="s">
        <v>936</v>
      </c>
      <c r="J21" s="43" t="s">
        <v>995</v>
      </c>
      <c r="K21" s="229">
        <f>10000+10000</f>
        <v>20000</v>
      </c>
      <c r="L21" s="229">
        <v>37869</v>
      </c>
    </row>
    <row r="22" spans="1:12" ht="48" customHeight="1" thickBot="1" x14ac:dyDescent="0.3">
      <c r="A22" s="388"/>
      <c r="B22" s="43" t="s">
        <v>964</v>
      </c>
      <c r="C22" s="67" t="s">
        <v>996</v>
      </c>
      <c r="D22" s="67">
        <v>0</v>
      </c>
      <c r="E22" s="70" t="s">
        <v>997</v>
      </c>
      <c r="F22" s="228">
        <v>295167.78000000003</v>
      </c>
      <c r="G22" s="72" t="s">
        <v>370</v>
      </c>
      <c r="H22" s="69" t="s">
        <v>998</v>
      </c>
      <c r="I22" s="69">
        <v>42668402</v>
      </c>
      <c r="J22" s="68" t="s">
        <v>926</v>
      </c>
      <c r="K22" s="229">
        <f>44266.85+44266.85</f>
        <v>88533.7</v>
      </c>
      <c r="L22" s="229">
        <v>295167.78000000003</v>
      </c>
    </row>
    <row r="23" spans="1:12" ht="24" customHeight="1" thickBot="1" x14ac:dyDescent="0.3">
      <c r="A23" s="407" t="s">
        <v>367</v>
      </c>
      <c r="B23" s="25">
        <v>0</v>
      </c>
      <c r="C23" s="25">
        <v>0</v>
      </c>
      <c r="D23" s="10">
        <v>0</v>
      </c>
      <c r="E23" s="206">
        <v>0</v>
      </c>
      <c r="F23" s="66">
        <v>0</v>
      </c>
      <c r="G23" s="206">
        <v>0</v>
      </c>
      <c r="H23" s="206">
        <v>0</v>
      </c>
      <c r="I23" s="206">
        <v>0</v>
      </c>
      <c r="J23" s="206">
        <v>0</v>
      </c>
      <c r="K23" s="206">
        <v>0</v>
      </c>
      <c r="L23" s="206">
        <v>0</v>
      </c>
    </row>
    <row r="24" spans="1:12" ht="24" customHeight="1" thickBot="1" x14ac:dyDescent="0.3">
      <c r="A24" s="408"/>
      <c r="B24" s="24">
        <v>0</v>
      </c>
      <c r="C24" s="24">
        <v>0</v>
      </c>
      <c r="D24" s="207">
        <v>0</v>
      </c>
      <c r="E24" s="15">
        <v>0</v>
      </c>
      <c r="F24" s="65">
        <v>0</v>
      </c>
      <c r="G24" s="15">
        <v>0</v>
      </c>
      <c r="H24" s="15">
        <v>0</v>
      </c>
      <c r="I24" s="15">
        <v>0</v>
      </c>
      <c r="J24" s="15">
        <v>0</v>
      </c>
      <c r="K24" s="15">
        <v>0</v>
      </c>
      <c r="L24" s="15">
        <v>0</v>
      </c>
    </row>
    <row r="25" spans="1:12" ht="24" customHeight="1" thickBot="1" x14ac:dyDescent="0.3">
      <c r="A25" s="409"/>
      <c r="B25" s="24">
        <v>0</v>
      </c>
      <c r="C25" s="24">
        <v>0</v>
      </c>
      <c r="D25" s="207">
        <v>0</v>
      </c>
      <c r="E25" s="15">
        <v>0</v>
      </c>
      <c r="F25" s="65">
        <v>0</v>
      </c>
      <c r="G25" s="15">
        <v>0</v>
      </c>
      <c r="H25" s="15">
        <v>0</v>
      </c>
      <c r="I25" s="15">
        <v>0</v>
      </c>
      <c r="J25" s="15">
        <v>0</v>
      </c>
      <c r="K25" s="15">
        <v>0</v>
      </c>
      <c r="L25" s="15">
        <v>0</v>
      </c>
    </row>
    <row r="26" spans="1:12" ht="24" customHeight="1" thickBot="1" x14ac:dyDescent="0.3">
      <c r="A26" s="404" t="s">
        <v>366</v>
      </c>
      <c r="B26" s="24">
        <v>0</v>
      </c>
      <c r="C26" s="24">
        <v>0</v>
      </c>
      <c r="D26" s="207">
        <v>0</v>
      </c>
      <c r="E26" s="15">
        <v>0</v>
      </c>
      <c r="F26" s="65">
        <v>0</v>
      </c>
      <c r="G26" s="15">
        <v>0</v>
      </c>
      <c r="H26" s="15">
        <v>0</v>
      </c>
      <c r="I26" s="15">
        <v>0</v>
      </c>
      <c r="J26" s="15">
        <v>0</v>
      </c>
      <c r="K26" s="15">
        <v>0</v>
      </c>
      <c r="L26" s="15">
        <v>0</v>
      </c>
    </row>
    <row r="27" spans="1:12" ht="24" customHeight="1" thickBot="1" x14ac:dyDescent="0.3">
      <c r="A27" s="405"/>
      <c r="B27" s="24">
        <v>0</v>
      </c>
      <c r="C27" s="24">
        <v>0</v>
      </c>
      <c r="D27" s="207">
        <v>0</v>
      </c>
      <c r="E27" s="15">
        <v>0</v>
      </c>
      <c r="F27" s="65">
        <v>0</v>
      </c>
      <c r="G27" s="15">
        <v>0</v>
      </c>
      <c r="H27" s="15">
        <v>0</v>
      </c>
      <c r="I27" s="15">
        <v>0</v>
      </c>
      <c r="J27" s="15">
        <v>0</v>
      </c>
      <c r="K27" s="15">
        <v>0</v>
      </c>
      <c r="L27" s="15">
        <v>0</v>
      </c>
    </row>
    <row r="28" spans="1:12" ht="24" customHeight="1" thickBot="1" x14ac:dyDescent="0.3">
      <c r="A28" s="370"/>
      <c r="B28" s="24">
        <v>0</v>
      </c>
      <c r="C28" s="24">
        <v>0</v>
      </c>
      <c r="D28" s="207">
        <v>0</v>
      </c>
      <c r="E28" s="15">
        <v>0</v>
      </c>
      <c r="F28" s="65">
        <v>0</v>
      </c>
      <c r="G28" s="15">
        <v>0</v>
      </c>
      <c r="H28" s="15">
        <v>0</v>
      </c>
      <c r="I28" s="15">
        <v>0</v>
      </c>
      <c r="J28" s="15">
        <v>0</v>
      </c>
      <c r="K28" s="15">
        <v>0</v>
      </c>
      <c r="L28" s="15">
        <v>0</v>
      </c>
    </row>
    <row r="29" spans="1:12" ht="24" customHeight="1" thickBot="1" x14ac:dyDescent="0.3">
      <c r="A29" s="369" t="s">
        <v>365</v>
      </c>
      <c r="B29" s="24">
        <v>0</v>
      </c>
      <c r="C29" s="24">
        <v>0</v>
      </c>
      <c r="D29" s="207">
        <v>0</v>
      </c>
      <c r="E29" s="15">
        <v>0</v>
      </c>
      <c r="F29" s="65">
        <v>0</v>
      </c>
      <c r="G29" s="15">
        <v>0</v>
      </c>
      <c r="H29" s="15">
        <v>0</v>
      </c>
      <c r="I29" s="15">
        <v>0</v>
      </c>
      <c r="J29" s="15">
        <v>0</v>
      </c>
      <c r="K29" s="15">
        <v>0</v>
      </c>
      <c r="L29" s="15">
        <v>0</v>
      </c>
    </row>
    <row r="30" spans="1:12" ht="24" customHeight="1" thickBot="1" x14ac:dyDescent="0.3">
      <c r="A30" s="401"/>
      <c r="B30" s="24">
        <v>0</v>
      </c>
      <c r="C30" s="24">
        <v>0</v>
      </c>
      <c r="D30" s="207">
        <v>0</v>
      </c>
      <c r="E30" s="15">
        <v>0</v>
      </c>
      <c r="F30" s="65">
        <v>0</v>
      </c>
      <c r="G30" s="15">
        <v>0</v>
      </c>
      <c r="H30" s="15">
        <v>0</v>
      </c>
      <c r="I30" s="15">
        <v>0</v>
      </c>
      <c r="J30" s="15">
        <v>0</v>
      </c>
      <c r="K30" s="15">
        <v>0</v>
      </c>
      <c r="L30" s="15">
        <v>0</v>
      </c>
    </row>
    <row r="31" spans="1:12" ht="24" customHeight="1" thickBot="1" x14ac:dyDescent="0.3">
      <c r="A31" s="410"/>
      <c r="B31" s="24">
        <v>0</v>
      </c>
      <c r="C31" s="24">
        <v>0</v>
      </c>
      <c r="D31" s="207">
        <v>0</v>
      </c>
      <c r="E31" s="15">
        <v>0</v>
      </c>
      <c r="F31" s="65">
        <v>0</v>
      </c>
      <c r="G31" s="15">
        <v>0</v>
      </c>
      <c r="H31" s="15">
        <v>0</v>
      </c>
      <c r="I31" s="15">
        <v>0</v>
      </c>
      <c r="J31" s="15">
        <v>0</v>
      </c>
      <c r="K31" s="15">
        <v>0</v>
      </c>
      <c r="L31" s="15">
        <v>0</v>
      </c>
    </row>
    <row r="32" spans="1:12" ht="24" customHeight="1" thickBot="1" x14ac:dyDescent="0.3">
      <c r="A32" s="401" t="s">
        <v>42</v>
      </c>
      <c r="B32" s="24">
        <v>0</v>
      </c>
      <c r="C32" s="24">
        <v>0</v>
      </c>
      <c r="D32" s="207">
        <v>0</v>
      </c>
      <c r="E32" s="15">
        <v>0</v>
      </c>
      <c r="F32" s="65">
        <v>0</v>
      </c>
      <c r="G32" s="15">
        <v>0</v>
      </c>
      <c r="H32" s="15">
        <v>0</v>
      </c>
      <c r="I32" s="15">
        <v>0</v>
      </c>
      <c r="J32" s="15">
        <v>0</v>
      </c>
      <c r="K32" s="15">
        <v>0</v>
      </c>
      <c r="L32" s="15">
        <v>0</v>
      </c>
    </row>
    <row r="33" spans="1:13" ht="24" customHeight="1" thickBot="1" x14ac:dyDescent="0.3">
      <c r="A33" s="370"/>
      <c r="B33" s="24">
        <v>0</v>
      </c>
      <c r="C33" s="24">
        <v>0</v>
      </c>
      <c r="D33" s="207">
        <v>0</v>
      </c>
      <c r="E33" s="15">
        <v>0</v>
      </c>
      <c r="F33" s="65">
        <v>0</v>
      </c>
      <c r="G33" s="15">
        <v>0</v>
      </c>
      <c r="H33" s="15">
        <v>0</v>
      </c>
      <c r="I33" s="15">
        <v>0</v>
      </c>
      <c r="J33" s="15">
        <v>0</v>
      </c>
      <c r="K33" s="15">
        <v>0</v>
      </c>
      <c r="L33" s="15">
        <v>0</v>
      </c>
    </row>
    <row r="34" spans="1:13" ht="24" customHeight="1" thickBot="1" x14ac:dyDescent="0.3">
      <c r="A34" s="382" t="s">
        <v>43</v>
      </c>
      <c r="B34" s="383"/>
      <c r="C34" s="383"/>
      <c r="D34" s="383"/>
      <c r="E34" s="384"/>
      <c r="F34" s="64">
        <f>SUM(F6:F33)</f>
        <v>4076462.5300000003</v>
      </c>
      <c r="G34" s="15">
        <v>0</v>
      </c>
      <c r="H34" s="15">
        <v>0</v>
      </c>
      <c r="I34" s="15">
        <v>0</v>
      </c>
      <c r="J34" s="15">
        <v>0</v>
      </c>
      <c r="K34" s="64">
        <f>SUM(K6:K33)</f>
        <v>647860.3899999999</v>
      </c>
      <c r="L34" s="64">
        <f>SUM(L6:L33)</f>
        <v>4076462.5300000003</v>
      </c>
      <c r="M34" s="63"/>
    </row>
    <row r="35" spans="1:13" x14ac:dyDescent="0.25">
      <c r="L35" s="57"/>
    </row>
  </sheetData>
  <mergeCells count="8">
    <mergeCell ref="A32:A33"/>
    <mergeCell ref="A34:E34"/>
    <mergeCell ref="A1:L1"/>
    <mergeCell ref="A2:L2"/>
    <mergeCell ref="A23:A25"/>
    <mergeCell ref="A26:A28"/>
    <mergeCell ref="A29:A31"/>
    <mergeCell ref="A5:A22"/>
  </mergeCells>
  <phoneticPr fontId="32" type="noConversion"/>
  <pageMargins left="0.19685039370078741" right="0" top="0.19685039370078741" bottom="0.19685039370078741"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7"/>
  <sheetViews>
    <sheetView view="pageLayout" workbookViewId="0">
      <selection activeCell="J12" sqref="J12"/>
    </sheetView>
  </sheetViews>
  <sheetFormatPr defaultRowHeight="15" x14ac:dyDescent="0.25"/>
  <cols>
    <col min="1" max="2" width="15.7109375" customWidth="1"/>
    <col min="3" max="3" width="8.7109375" customWidth="1"/>
    <col min="4" max="5" width="11.7109375" customWidth="1"/>
    <col min="6" max="6" width="9.85546875" customWidth="1"/>
    <col min="7" max="7" width="8.7109375" customWidth="1"/>
    <col min="8" max="9" width="11.7109375" customWidth="1"/>
    <col min="10" max="10" width="9.42578125" customWidth="1"/>
    <col min="11" max="12" width="11.7109375" customWidth="1"/>
  </cols>
  <sheetData>
    <row r="1" spans="1:14" ht="15.75" x14ac:dyDescent="0.25">
      <c r="A1" s="386" t="s">
        <v>413</v>
      </c>
      <c r="B1" s="386"/>
      <c r="C1" s="386"/>
      <c r="D1" s="386"/>
      <c r="E1" s="386"/>
      <c r="F1" s="386"/>
      <c r="G1" s="386"/>
      <c r="H1" s="386"/>
      <c r="I1" s="386"/>
      <c r="J1" s="386"/>
      <c r="K1" s="386"/>
      <c r="L1" s="386"/>
    </row>
    <row r="2" spans="1:14" ht="15.75" x14ac:dyDescent="0.25">
      <c r="A2" s="385" t="s">
        <v>412</v>
      </c>
      <c r="B2" s="385"/>
      <c r="C2" s="385"/>
      <c r="D2" s="385"/>
      <c r="E2" s="385"/>
      <c r="F2" s="385"/>
      <c r="G2" s="385"/>
      <c r="H2" s="385"/>
      <c r="I2" s="385"/>
      <c r="J2" s="385"/>
      <c r="K2" s="385"/>
      <c r="L2" s="385"/>
    </row>
    <row r="3" spans="1:14" ht="16.5" thickBot="1" x14ac:dyDescent="0.3">
      <c r="A3" s="14"/>
      <c r="B3" s="14"/>
      <c r="C3" s="14"/>
      <c r="D3" s="14"/>
      <c r="E3" s="14"/>
      <c r="F3" s="14"/>
      <c r="G3" s="14"/>
      <c r="H3" s="14"/>
      <c r="I3" s="14"/>
      <c r="J3" s="14"/>
      <c r="K3" s="14"/>
      <c r="L3" s="14"/>
    </row>
    <row r="4" spans="1:14" ht="102.75" thickBot="1" x14ac:dyDescent="0.3">
      <c r="A4" s="19" t="s">
        <v>411</v>
      </c>
      <c r="B4" s="17" t="s">
        <v>56</v>
      </c>
      <c r="C4" s="17" t="s">
        <v>410</v>
      </c>
      <c r="D4" s="17" t="s">
        <v>409</v>
      </c>
      <c r="E4" s="17" t="s">
        <v>394</v>
      </c>
      <c r="F4" s="17" t="s">
        <v>72</v>
      </c>
      <c r="G4" s="17" t="s">
        <v>408</v>
      </c>
      <c r="H4" s="17" t="s">
        <v>392</v>
      </c>
      <c r="I4" s="17" t="s">
        <v>391</v>
      </c>
      <c r="J4" s="17" t="s">
        <v>390</v>
      </c>
      <c r="K4" s="17" t="s">
        <v>407</v>
      </c>
      <c r="L4" s="18" t="s">
        <v>406</v>
      </c>
    </row>
    <row r="5" spans="1:14" ht="24" customHeight="1" thickBot="1" x14ac:dyDescent="0.3">
      <c r="A5" s="411" t="s">
        <v>405</v>
      </c>
      <c r="B5" s="19">
        <v>0</v>
      </c>
      <c r="C5" s="19">
        <v>0</v>
      </c>
      <c r="D5" s="19">
        <v>0</v>
      </c>
      <c r="E5" s="19">
        <v>0</v>
      </c>
      <c r="F5" s="19">
        <v>0</v>
      </c>
      <c r="G5" s="19">
        <v>0</v>
      </c>
      <c r="H5" s="19">
        <v>0</v>
      </c>
      <c r="I5" s="19">
        <v>0</v>
      </c>
      <c r="J5" s="19">
        <v>0</v>
      </c>
      <c r="K5" s="19">
        <v>0</v>
      </c>
      <c r="L5" s="19">
        <v>0</v>
      </c>
      <c r="N5" t="s">
        <v>384</v>
      </c>
    </row>
    <row r="6" spans="1:14" ht="24" customHeight="1" thickBot="1" x14ac:dyDescent="0.3">
      <c r="A6" s="413"/>
      <c r="B6" s="19">
        <v>0</v>
      </c>
      <c r="C6" s="19">
        <v>0</v>
      </c>
      <c r="D6" s="19">
        <v>0</v>
      </c>
      <c r="E6" s="19">
        <v>0</v>
      </c>
      <c r="F6" s="19">
        <v>0</v>
      </c>
      <c r="G6" s="19">
        <v>0</v>
      </c>
      <c r="H6" s="19">
        <v>0</v>
      </c>
      <c r="I6" s="19">
        <v>0</v>
      </c>
      <c r="J6" s="19">
        <v>0</v>
      </c>
      <c r="K6" s="19">
        <v>0</v>
      </c>
      <c r="L6" s="19">
        <v>0</v>
      </c>
    </row>
    <row r="7" spans="1:14" ht="24" customHeight="1" thickBot="1" x14ac:dyDescent="0.3">
      <c r="A7" s="412"/>
      <c r="B7" s="19">
        <v>0</v>
      </c>
      <c r="C7" s="19">
        <v>0</v>
      </c>
      <c r="D7" s="19">
        <v>0</v>
      </c>
      <c r="E7" s="19">
        <v>0</v>
      </c>
      <c r="F7" s="19">
        <v>0</v>
      </c>
      <c r="G7" s="19">
        <v>0</v>
      </c>
      <c r="H7" s="19">
        <v>0</v>
      </c>
      <c r="I7" s="19">
        <v>0</v>
      </c>
      <c r="J7" s="19">
        <v>0</v>
      </c>
      <c r="K7" s="19">
        <v>0</v>
      </c>
      <c r="L7" s="19">
        <v>0</v>
      </c>
    </row>
    <row r="8" spans="1:14" ht="24" customHeight="1" thickBot="1" x14ac:dyDescent="0.3">
      <c r="A8" s="411" t="s">
        <v>404</v>
      </c>
      <c r="B8" s="19">
        <v>0</v>
      </c>
      <c r="C8" s="19">
        <v>0</v>
      </c>
      <c r="D8" s="19">
        <v>0</v>
      </c>
      <c r="E8" s="19">
        <v>0</v>
      </c>
      <c r="F8" s="19">
        <v>0</v>
      </c>
      <c r="G8" s="19">
        <v>0</v>
      </c>
      <c r="H8" s="19">
        <v>0</v>
      </c>
      <c r="I8" s="19">
        <v>0</v>
      </c>
      <c r="J8" s="19">
        <v>0</v>
      </c>
      <c r="K8" s="19">
        <v>0</v>
      </c>
      <c r="L8" s="19">
        <v>0</v>
      </c>
    </row>
    <row r="9" spans="1:14" ht="24" customHeight="1" thickBot="1" x14ac:dyDescent="0.3">
      <c r="A9" s="413"/>
      <c r="B9" s="19">
        <v>0</v>
      </c>
      <c r="C9" s="19">
        <v>0</v>
      </c>
      <c r="D9" s="19">
        <v>0</v>
      </c>
      <c r="E9" s="19">
        <v>0</v>
      </c>
      <c r="F9" s="19">
        <v>0</v>
      </c>
      <c r="G9" s="19">
        <v>0</v>
      </c>
      <c r="H9" s="19">
        <v>0</v>
      </c>
      <c r="I9" s="19">
        <v>0</v>
      </c>
      <c r="J9" s="19">
        <v>0</v>
      </c>
      <c r="K9" s="19">
        <v>0</v>
      </c>
      <c r="L9" s="19">
        <v>0</v>
      </c>
    </row>
    <row r="10" spans="1:14" ht="24" customHeight="1" thickBot="1" x14ac:dyDescent="0.3">
      <c r="A10" s="412"/>
      <c r="B10" s="19">
        <v>0</v>
      </c>
      <c r="C10" s="19">
        <v>0</v>
      </c>
      <c r="D10" s="19">
        <v>0</v>
      </c>
      <c r="E10" s="19">
        <v>0</v>
      </c>
      <c r="F10" s="19">
        <v>0</v>
      </c>
      <c r="G10" s="19">
        <v>0</v>
      </c>
      <c r="H10" s="19">
        <v>0</v>
      </c>
      <c r="I10" s="19">
        <v>0</v>
      </c>
      <c r="J10" s="19">
        <v>0</v>
      </c>
      <c r="K10" s="19">
        <v>0</v>
      </c>
      <c r="L10" s="19">
        <v>0</v>
      </c>
    </row>
    <row r="11" spans="1:14" ht="24" customHeight="1" thickBot="1" x14ac:dyDescent="0.3">
      <c r="A11" s="411" t="s">
        <v>64</v>
      </c>
      <c r="B11" s="19">
        <v>0</v>
      </c>
      <c r="C11" s="19">
        <v>0</v>
      </c>
      <c r="D11" s="19">
        <v>0</v>
      </c>
      <c r="E11" s="19">
        <v>0</v>
      </c>
      <c r="F11" s="19">
        <v>0</v>
      </c>
      <c r="G11" s="19">
        <v>0</v>
      </c>
      <c r="H11" s="19">
        <v>0</v>
      </c>
      <c r="I11" s="19">
        <v>0</v>
      </c>
      <c r="J11" s="19">
        <v>0</v>
      </c>
      <c r="K11" s="19">
        <v>0</v>
      </c>
      <c r="L11" s="19">
        <v>0</v>
      </c>
    </row>
    <row r="12" spans="1:14" ht="24" customHeight="1" thickBot="1" x14ac:dyDescent="0.3">
      <c r="A12" s="412"/>
      <c r="B12" s="19">
        <v>0</v>
      </c>
      <c r="C12" s="19">
        <v>0</v>
      </c>
      <c r="D12" s="19">
        <v>0</v>
      </c>
      <c r="E12" s="19">
        <v>0</v>
      </c>
      <c r="F12" s="19">
        <v>0</v>
      </c>
      <c r="G12" s="19">
        <v>0</v>
      </c>
      <c r="H12" s="19">
        <v>0</v>
      </c>
      <c r="I12" s="19">
        <v>0</v>
      </c>
      <c r="J12" s="19">
        <v>0</v>
      </c>
      <c r="K12" s="19">
        <v>0</v>
      </c>
      <c r="L12" s="19">
        <v>0</v>
      </c>
    </row>
    <row r="13" spans="1:14" ht="24" customHeight="1" thickBot="1" x14ac:dyDescent="0.3">
      <c r="A13" s="411" t="s">
        <v>403</v>
      </c>
      <c r="B13" s="19">
        <v>0</v>
      </c>
      <c r="C13" s="19">
        <v>0</v>
      </c>
      <c r="D13" s="19">
        <v>0</v>
      </c>
      <c r="E13" s="19">
        <v>0</v>
      </c>
      <c r="F13" s="19">
        <v>0</v>
      </c>
      <c r="G13" s="19">
        <v>0</v>
      </c>
      <c r="H13" s="19">
        <v>0</v>
      </c>
      <c r="I13" s="19">
        <v>0</v>
      </c>
      <c r="J13" s="19">
        <v>0</v>
      </c>
      <c r="K13" s="19">
        <v>0</v>
      </c>
      <c r="L13" s="19">
        <v>0</v>
      </c>
    </row>
    <row r="14" spans="1:14" ht="24" customHeight="1" thickBot="1" x14ac:dyDescent="0.3">
      <c r="A14" s="412"/>
      <c r="B14" s="19">
        <v>0</v>
      </c>
      <c r="C14" s="19">
        <v>0</v>
      </c>
      <c r="D14" s="19">
        <v>0</v>
      </c>
      <c r="E14" s="19">
        <v>0</v>
      </c>
      <c r="F14" s="19">
        <v>0</v>
      </c>
      <c r="G14" s="19">
        <v>0</v>
      </c>
      <c r="H14" s="19">
        <v>0</v>
      </c>
      <c r="I14" s="19">
        <v>0</v>
      </c>
      <c r="J14" s="19">
        <v>0</v>
      </c>
      <c r="K14" s="19">
        <v>0</v>
      </c>
      <c r="L14" s="19">
        <v>0</v>
      </c>
    </row>
    <row r="15" spans="1:14" ht="24" customHeight="1" thickBot="1" x14ac:dyDescent="0.3">
      <c r="A15" s="411" t="s">
        <v>402</v>
      </c>
      <c r="B15" s="19">
        <v>0</v>
      </c>
      <c r="C15" s="19">
        <v>0</v>
      </c>
      <c r="D15" s="19">
        <v>0</v>
      </c>
      <c r="E15" s="19">
        <v>0</v>
      </c>
      <c r="F15" s="19">
        <v>0</v>
      </c>
      <c r="G15" s="19">
        <v>0</v>
      </c>
      <c r="H15" s="19">
        <v>0</v>
      </c>
      <c r="I15" s="19">
        <v>0</v>
      </c>
      <c r="J15" s="19">
        <v>0</v>
      </c>
      <c r="K15" s="19">
        <v>0</v>
      </c>
      <c r="L15" s="19">
        <v>0</v>
      </c>
    </row>
    <row r="16" spans="1:14" ht="24" customHeight="1" thickBot="1" x14ac:dyDescent="0.3">
      <c r="A16" s="412"/>
      <c r="B16" s="19">
        <v>0</v>
      </c>
      <c r="C16" s="19">
        <v>0</v>
      </c>
      <c r="D16" s="19">
        <v>0</v>
      </c>
      <c r="E16" s="19">
        <v>0</v>
      </c>
      <c r="F16" s="19">
        <v>0</v>
      </c>
      <c r="G16" s="19">
        <v>0</v>
      </c>
      <c r="H16" s="19">
        <v>0</v>
      </c>
      <c r="I16" s="19">
        <v>0</v>
      </c>
      <c r="J16" s="19">
        <v>0</v>
      </c>
      <c r="K16" s="19">
        <v>0</v>
      </c>
      <c r="L16" s="19">
        <v>0</v>
      </c>
    </row>
    <row r="17" spans="1:12" ht="24" customHeight="1" thickBot="1" x14ac:dyDescent="0.3">
      <c r="A17" s="382" t="s">
        <v>43</v>
      </c>
      <c r="B17" s="383"/>
      <c r="C17" s="383"/>
      <c r="D17" s="383"/>
      <c r="E17" s="384"/>
      <c r="F17" s="19">
        <v>0</v>
      </c>
      <c r="G17" s="19">
        <v>0</v>
      </c>
      <c r="H17" s="19">
        <v>0</v>
      </c>
      <c r="I17" s="19">
        <v>0</v>
      </c>
      <c r="J17" s="19">
        <v>0</v>
      </c>
      <c r="K17" s="19">
        <v>0</v>
      </c>
      <c r="L17" s="19">
        <v>0</v>
      </c>
    </row>
  </sheetData>
  <mergeCells count="8">
    <mergeCell ref="A15:A16"/>
    <mergeCell ref="A17:E17"/>
    <mergeCell ref="A1:L1"/>
    <mergeCell ref="A2:L2"/>
    <mergeCell ref="A5:A7"/>
    <mergeCell ref="A8:A10"/>
    <mergeCell ref="A11:A12"/>
    <mergeCell ref="A13:A14"/>
  </mergeCells>
  <pageMargins left="0.39370078740157483" right="0.39370078740157483"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7"/>
  <sheetViews>
    <sheetView view="pageLayout" workbookViewId="0">
      <selection activeCell="J12" sqref="J12"/>
    </sheetView>
  </sheetViews>
  <sheetFormatPr defaultRowHeight="15" x14ac:dyDescent="0.25"/>
  <cols>
    <col min="1" max="2" width="15.7109375" customWidth="1"/>
    <col min="3" max="3" width="8.7109375" customWidth="1"/>
    <col min="4" max="12" width="11.7109375" customWidth="1"/>
  </cols>
  <sheetData>
    <row r="1" spans="1:12" ht="15.75" x14ac:dyDescent="0.25">
      <c r="A1" s="386" t="s">
        <v>413</v>
      </c>
      <c r="B1" s="386"/>
      <c r="C1" s="386"/>
      <c r="D1" s="386"/>
      <c r="E1" s="386"/>
      <c r="F1" s="386"/>
      <c r="G1" s="386"/>
      <c r="H1" s="386"/>
      <c r="I1" s="386"/>
      <c r="J1" s="386"/>
      <c r="K1" s="386"/>
      <c r="L1" s="90"/>
    </row>
    <row r="2" spans="1:12" ht="15.75" x14ac:dyDescent="0.25">
      <c r="A2" s="385" t="s">
        <v>423</v>
      </c>
      <c r="B2" s="385"/>
      <c r="C2" s="385"/>
      <c r="D2" s="385"/>
      <c r="E2" s="385"/>
      <c r="F2" s="385"/>
      <c r="G2" s="385"/>
      <c r="H2" s="385"/>
      <c r="I2" s="385"/>
      <c r="J2" s="385"/>
      <c r="K2" s="385"/>
      <c r="L2" s="89"/>
    </row>
    <row r="3" spans="1:12" ht="15.75" x14ac:dyDescent="0.25">
      <c r="A3" s="385" t="s">
        <v>422</v>
      </c>
      <c r="B3" s="385"/>
      <c r="C3" s="385"/>
      <c r="D3" s="385"/>
      <c r="E3" s="385"/>
      <c r="F3" s="385"/>
      <c r="G3" s="385"/>
      <c r="H3" s="385"/>
      <c r="I3" s="385"/>
      <c r="J3" s="385"/>
      <c r="K3" s="385"/>
      <c r="L3" s="89"/>
    </row>
    <row r="4" spans="1:12" ht="16.5" thickBot="1" x14ac:dyDescent="0.3">
      <c r="A4" s="14"/>
      <c r="B4" s="14"/>
      <c r="C4" s="14"/>
      <c r="D4" s="14"/>
      <c r="E4" s="14"/>
      <c r="F4" s="14"/>
      <c r="G4" s="14"/>
      <c r="H4" s="14"/>
      <c r="I4" s="14"/>
      <c r="J4" s="14"/>
      <c r="K4" s="14"/>
      <c r="L4" s="14"/>
    </row>
    <row r="5" spans="1:12" ht="64.5" thickBot="1" x14ac:dyDescent="0.3">
      <c r="A5" s="19" t="s">
        <v>68</v>
      </c>
      <c r="B5" s="17" t="s">
        <v>69</v>
      </c>
      <c r="C5" s="17" t="s">
        <v>420</v>
      </c>
      <c r="D5" s="17" t="s">
        <v>394</v>
      </c>
      <c r="E5" s="17" t="s">
        <v>72</v>
      </c>
      <c r="F5" s="17" t="s">
        <v>408</v>
      </c>
      <c r="G5" s="17" t="s">
        <v>392</v>
      </c>
      <c r="H5" s="17" t="s">
        <v>391</v>
      </c>
      <c r="I5" s="17" t="s">
        <v>390</v>
      </c>
      <c r="J5" s="17" t="s">
        <v>75</v>
      </c>
      <c r="K5" s="17" t="s">
        <v>406</v>
      </c>
    </row>
    <row r="6" spans="1:12" ht="30" customHeight="1" thickBot="1" x14ac:dyDescent="0.3">
      <c r="A6" s="60">
        <v>0</v>
      </c>
      <c r="B6" s="4">
        <v>0</v>
      </c>
      <c r="C6" s="60">
        <v>0</v>
      </c>
      <c r="D6" s="4">
        <v>0</v>
      </c>
      <c r="E6" s="60">
        <v>0</v>
      </c>
      <c r="F6" s="4">
        <v>0</v>
      </c>
      <c r="G6" s="60">
        <v>0</v>
      </c>
      <c r="H6" s="4">
        <v>0</v>
      </c>
      <c r="I6" s="60">
        <v>0</v>
      </c>
      <c r="J6" s="4">
        <v>0</v>
      </c>
      <c r="K6" s="60">
        <v>0</v>
      </c>
    </row>
    <row r="7" spans="1:12" ht="30" customHeight="1" thickBot="1" x14ac:dyDescent="0.3">
      <c r="A7" s="60">
        <v>0</v>
      </c>
      <c r="B7" s="4">
        <v>0</v>
      </c>
      <c r="C7" s="60">
        <v>0</v>
      </c>
      <c r="D7" s="4">
        <v>0</v>
      </c>
      <c r="E7" s="60">
        <v>0</v>
      </c>
      <c r="F7" s="4">
        <v>0</v>
      </c>
      <c r="G7" s="60">
        <v>0</v>
      </c>
      <c r="H7" s="4">
        <v>0</v>
      </c>
      <c r="I7" s="60">
        <v>0</v>
      </c>
      <c r="J7" s="4">
        <v>0</v>
      </c>
      <c r="K7" s="60">
        <v>0</v>
      </c>
    </row>
    <row r="8" spans="1:12" ht="30" customHeight="1" thickBot="1" x14ac:dyDescent="0.3">
      <c r="A8" s="60">
        <v>0</v>
      </c>
      <c r="B8" s="4">
        <v>0</v>
      </c>
      <c r="C8" s="60">
        <v>0</v>
      </c>
      <c r="D8" s="4">
        <v>0</v>
      </c>
      <c r="E8" s="60">
        <v>0</v>
      </c>
      <c r="F8" s="4">
        <v>0</v>
      </c>
      <c r="G8" s="60">
        <v>0</v>
      </c>
      <c r="H8" s="4">
        <v>0</v>
      </c>
      <c r="I8" s="60">
        <v>0</v>
      </c>
      <c r="J8" s="4">
        <v>0</v>
      </c>
      <c r="K8" s="60">
        <v>0</v>
      </c>
    </row>
    <row r="9" spans="1:12" ht="30" customHeight="1" thickBot="1" x14ac:dyDescent="0.3">
      <c r="A9" s="414" t="s">
        <v>76</v>
      </c>
      <c r="B9" s="415"/>
      <c r="C9" s="415"/>
      <c r="D9" s="415"/>
      <c r="E9" s="415"/>
      <c r="F9" s="415"/>
      <c r="G9" s="415"/>
      <c r="H9" s="415"/>
      <c r="I9" s="416"/>
      <c r="J9" s="4">
        <v>0</v>
      </c>
      <c r="K9" s="60">
        <v>0</v>
      </c>
    </row>
    <row r="11" spans="1:12" ht="15.75" thickBot="1" x14ac:dyDescent="0.3">
      <c r="A11" s="417" t="s">
        <v>421</v>
      </c>
      <c r="B11" s="417"/>
      <c r="C11" s="417"/>
      <c r="D11" s="417"/>
      <c r="E11" s="417"/>
      <c r="F11" s="417"/>
      <c r="G11" s="417"/>
      <c r="H11" s="417"/>
      <c r="I11" s="417"/>
      <c r="J11" s="417"/>
      <c r="K11" s="417"/>
    </row>
    <row r="12" spans="1:12" ht="64.5" thickBot="1" x14ac:dyDescent="0.3">
      <c r="A12" s="19" t="s">
        <v>68</v>
      </c>
      <c r="B12" s="17" t="s">
        <v>69</v>
      </c>
      <c r="C12" s="17" t="s">
        <v>420</v>
      </c>
      <c r="D12" s="17" t="s">
        <v>419</v>
      </c>
      <c r="E12" s="17" t="s">
        <v>72</v>
      </c>
      <c r="F12" s="17" t="s">
        <v>408</v>
      </c>
      <c r="G12" s="17" t="s">
        <v>418</v>
      </c>
      <c r="H12" s="17" t="s">
        <v>417</v>
      </c>
      <c r="I12" s="17" t="s">
        <v>416</v>
      </c>
      <c r="J12" s="17" t="s">
        <v>75</v>
      </c>
      <c r="K12" s="17" t="s">
        <v>415</v>
      </c>
    </row>
    <row r="13" spans="1:12" ht="30" customHeight="1" thickBot="1" x14ac:dyDescent="0.3">
      <c r="A13" s="60">
        <v>0</v>
      </c>
      <c r="B13" s="4">
        <v>0</v>
      </c>
      <c r="C13" s="4">
        <v>0</v>
      </c>
      <c r="D13" s="4">
        <v>0</v>
      </c>
      <c r="E13" s="60">
        <v>0</v>
      </c>
      <c r="F13" s="4">
        <v>0</v>
      </c>
      <c r="G13" s="4">
        <v>0</v>
      </c>
      <c r="H13" s="4">
        <v>0</v>
      </c>
      <c r="I13" s="60">
        <v>0</v>
      </c>
      <c r="J13" s="4">
        <v>0</v>
      </c>
      <c r="K13" s="4">
        <v>0</v>
      </c>
    </row>
    <row r="14" spans="1:12" ht="30" customHeight="1" thickBot="1" x14ac:dyDescent="0.3">
      <c r="A14" s="60">
        <v>0</v>
      </c>
      <c r="B14" s="4">
        <v>0</v>
      </c>
      <c r="C14" s="4">
        <v>0</v>
      </c>
      <c r="D14" s="4">
        <v>0</v>
      </c>
      <c r="E14" s="60">
        <v>0</v>
      </c>
      <c r="F14" s="4">
        <v>0</v>
      </c>
      <c r="G14" s="4">
        <v>0</v>
      </c>
      <c r="H14" s="4">
        <v>0</v>
      </c>
      <c r="I14" s="60">
        <v>0</v>
      </c>
      <c r="J14" s="4">
        <v>0</v>
      </c>
      <c r="K14" s="4">
        <v>0</v>
      </c>
    </row>
    <row r="15" spans="1:12" ht="30" customHeight="1" thickBot="1" x14ac:dyDescent="0.3">
      <c r="A15" s="60">
        <v>0</v>
      </c>
      <c r="B15" s="4">
        <v>0</v>
      </c>
      <c r="C15" s="4">
        <v>0</v>
      </c>
      <c r="D15" s="4">
        <v>0</v>
      </c>
      <c r="E15" s="60">
        <v>0</v>
      </c>
      <c r="F15" s="4">
        <v>0</v>
      </c>
      <c r="G15" s="4">
        <v>0</v>
      </c>
      <c r="H15" s="4">
        <v>0</v>
      </c>
      <c r="I15" s="60">
        <v>0</v>
      </c>
      <c r="J15" s="4">
        <v>0</v>
      </c>
      <c r="K15" s="4">
        <v>0</v>
      </c>
    </row>
    <row r="16" spans="1:12" ht="30" customHeight="1" thickBot="1" x14ac:dyDescent="0.3">
      <c r="A16" s="414" t="s">
        <v>76</v>
      </c>
      <c r="B16" s="415"/>
      <c r="C16" s="415"/>
      <c r="D16" s="415"/>
      <c r="E16" s="415"/>
      <c r="F16" s="415"/>
      <c r="G16" s="415"/>
      <c r="H16" s="415"/>
      <c r="I16" s="416"/>
      <c r="J16" s="4">
        <v>0</v>
      </c>
      <c r="K16" s="4">
        <v>0</v>
      </c>
    </row>
    <row r="17" spans="1:11" ht="30.75" customHeight="1" x14ac:dyDescent="0.25">
      <c r="A17" s="399" t="s">
        <v>414</v>
      </c>
      <c r="B17" s="400"/>
      <c r="C17" s="400"/>
      <c r="D17" s="400"/>
      <c r="E17" s="400"/>
      <c r="F17" s="400"/>
      <c r="G17" s="400"/>
      <c r="H17" s="400"/>
      <c r="I17" s="400"/>
      <c r="J17" s="400"/>
      <c r="K17" s="400"/>
    </row>
  </sheetData>
  <mergeCells count="7">
    <mergeCell ref="A17:K17"/>
    <mergeCell ref="A3:K3"/>
    <mergeCell ref="A9:I9"/>
    <mergeCell ref="A1:K1"/>
    <mergeCell ref="A2:K2"/>
    <mergeCell ref="A16:I16"/>
    <mergeCell ref="A11:K11"/>
  </mergeCells>
  <pageMargins left="0.39370078740157483" right="0.39370078740157483"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2"/>
  <sheetViews>
    <sheetView view="pageLayout" workbookViewId="0">
      <selection activeCell="J12" sqref="J12"/>
    </sheetView>
  </sheetViews>
  <sheetFormatPr defaultRowHeight="15" x14ac:dyDescent="0.25"/>
  <cols>
    <col min="1" max="1" width="16.28515625" customWidth="1"/>
    <col min="2" max="2" width="14" customWidth="1"/>
    <col min="3" max="3" width="11" customWidth="1"/>
    <col min="4" max="4" width="8.28515625" customWidth="1"/>
    <col min="5" max="5" width="10.85546875" customWidth="1"/>
    <col min="6" max="6" width="8.85546875" customWidth="1"/>
    <col min="7" max="7" width="9.140625" customWidth="1"/>
    <col min="8" max="8" width="9.28515625" customWidth="1"/>
    <col min="9" max="12" width="11.7109375" customWidth="1"/>
  </cols>
  <sheetData>
    <row r="1" spans="1:14" ht="15.75" x14ac:dyDescent="0.25">
      <c r="A1" s="386" t="s">
        <v>436</v>
      </c>
      <c r="B1" s="386"/>
      <c r="C1" s="386"/>
      <c r="D1" s="386"/>
      <c r="E1" s="386"/>
      <c r="F1" s="386"/>
      <c r="G1" s="386"/>
      <c r="H1" s="386"/>
      <c r="I1" s="386"/>
      <c r="J1" s="386"/>
      <c r="K1" s="386"/>
      <c r="L1" s="386"/>
    </row>
    <row r="2" spans="1:14" ht="15.75" x14ac:dyDescent="0.25">
      <c r="A2" s="385" t="s">
        <v>421</v>
      </c>
      <c r="B2" s="385"/>
      <c r="C2" s="385"/>
      <c r="D2" s="385"/>
      <c r="E2" s="385"/>
      <c r="F2" s="385"/>
      <c r="G2" s="385"/>
      <c r="H2" s="385"/>
      <c r="I2" s="385"/>
      <c r="J2" s="385"/>
      <c r="K2" s="385"/>
      <c r="L2" s="385"/>
    </row>
    <row r="3" spans="1:14" ht="16.5" thickBot="1" x14ac:dyDescent="0.3">
      <c r="A3" s="14"/>
      <c r="B3" s="14"/>
      <c r="C3" s="14"/>
      <c r="D3" s="14"/>
      <c r="E3" s="14"/>
      <c r="F3" s="14"/>
      <c r="G3" s="14"/>
      <c r="H3" s="14"/>
      <c r="I3" s="14"/>
      <c r="J3" s="14"/>
      <c r="K3" s="14"/>
      <c r="L3" s="14"/>
    </row>
    <row r="4" spans="1:14" ht="64.5" thickBot="1" x14ac:dyDescent="0.3">
      <c r="A4" s="15" t="s">
        <v>38</v>
      </c>
      <c r="B4" s="17" t="s">
        <v>82</v>
      </c>
      <c r="C4" s="17" t="s">
        <v>435</v>
      </c>
      <c r="D4" s="17" t="s">
        <v>434</v>
      </c>
      <c r="E4" s="17" t="s">
        <v>433</v>
      </c>
      <c r="F4" s="17" t="s">
        <v>432</v>
      </c>
      <c r="G4" s="17" t="s">
        <v>431</v>
      </c>
      <c r="H4" s="17" t="s">
        <v>430</v>
      </c>
      <c r="I4" s="17" t="s">
        <v>429</v>
      </c>
      <c r="J4" s="17" t="s">
        <v>428</v>
      </c>
      <c r="K4" s="17" t="s">
        <v>427</v>
      </c>
      <c r="L4" s="18" t="s">
        <v>87</v>
      </c>
    </row>
    <row r="5" spans="1:14" ht="28.5" customHeight="1" thickBot="1" x14ac:dyDescent="0.3">
      <c r="A5" s="369" t="s">
        <v>88</v>
      </c>
      <c r="B5" s="19">
        <v>0</v>
      </c>
      <c r="C5" s="19">
        <v>0</v>
      </c>
      <c r="D5" s="19">
        <v>0</v>
      </c>
      <c r="E5" s="19">
        <v>0</v>
      </c>
      <c r="F5" s="19">
        <v>0</v>
      </c>
      <c r="G5" s="19">
        <v>0</v>
      </c>
      <c r="H5" s="19">
        <v>0</v>
      </c>
      <c r="I5" s="19">
        <v>0</v>
      </c>
      <c r="J5" s="19">
        <v>0</v>
      </c>
      <c r="K5" s="19">
        <v>0</v>
      </c>
      <c r="L5" s="19">
        <v>0</v>
      </c>
      <c r="N5" t="s">
        <v>384</v>
      </c>
    </row>
    <row r="6" spans="1:14" ht="24" customHeight="1" thickBot="1" x14ac:dyDescent="0.3">
      <c r="A6" s="401"/>
      <c r="B6" s="19">
        <v>0</v>
      </c>
      <c r="C6" s="19">
        <v>0</v>
      </c>
      <c r="D6" s="19">
        <v>0</v>
      </c>
      <c r="E6" s="19">
        <v>0</v>
      </c>
      <c r="F6" s="19">
        <v>0</v>
      </c>
      <c r="G6" s="19">
        <v>0</v>
      </c>
      <c r="H6" s="19">
        <v>0</v>
      </c>
      <c r="I6" s="19">
        <v>0</v>
      </c>
      <c r="J6" s="19">
        <v>0</v>
      </c>
      <c r="K6" s="19">
        <v>0</v>
      </c>
      <c r="L6" s="19">
        <v>0</v>
      </c>
    </row>
    <row r="7" spans="1:14" ht="24" customHeight="1" thickBot="1" x14ac:dyDescent="0.3">
      <c r="A7" s="370"/>
      <c r="B7" s="19">
        <v>0</v>
      </c>
      <c r="C7" s="19">
        <v>0</v>
      </c>
      <c r="D7" s="19">
        <v>0</v>
      </c>
      <c r="E7" s="19">
        <v>0</v>
      </c>
      <c r="F7" s="19">
        <v>0</v>
      </c>
      <c r="G7" s="19">
        <v>0</v>
      </c>
      <c r="H7" s="19">
        <v>0</v>
      </c>
      <c r="I7" s="19">
        <v>0</v>
      </c>
      <c r="J7" s="19">
        <v>0</v>
      </c>
      <c r="K7" s="19">
        <v>0</v>
      </c>
      <c r="L7" s="19">
        <v>0</v>
      </c>
    </row>
    <row r="8" spans="1:14" ht="27" customHeight="1" thickBot="1" x14ac:dyDescent="0.3">
      <c r="A8" s="369" t="s">
        <v>426</v>
      </c>
      <c r="B8" s="19">
        <v>0</v>
      </c>
      <c r="C8" s="19">
        <v>0</v>
      </c>
      <c r="D8" s="19">
        <v>0</v>
      </c>
      <c r="E8" s="19">
        <v>0</v>
      </c>
      <c r="F8" s="19">
        <v>0</v>
      </c>
      <c r="G8" s="19">
        <v>0</v>
      </c>
      <c r="H8" s="19">
        <v>0</v>
      </c>
      <c r="I8" s="19">
        <v>0</v>
      </c>
      <c r="J8" s="19">
        <v>0</v>
      </c>
      <c r="K8" s="19">
        <v>0</v>
      </c>
      <c r="L8" s="19">
        <v>0</v>
      </c>
    </row>
    <row r="9" spans="1:14" ht="24" customHeight="1" thickBot="1" x14ac:dyDescent="0.3">
      <c r="A9" s="370"/>
      <c r="B9" s="19">
        <v>0</v>
      </c>
      <c r="C9" s="19">
        <v>0</v>
      </c>
      <c r="D9" s="19">
        <v>0</v>
      </c>
      <c r="E9" s="19">
        <v>0</v>
      </c>
      <c r="F9" s="19">
        <v>0</v>
      </c>
      <c r="G9" s="19">
        <v>0</v>
      </c>
      <c r="H9" s="19">
        <v>0</v>
      </c>
      <c r="I9" s="19">
        <v>0</v>
      </c>
      <c r="J9" s="19">
        <v>0</v>
      </c>
      <c r="K9" s="19">
        <v>0</v>
      </c>
      <c r="L9" s="19">
        <v>0</v>
      </c>
    </row>
    <row r="10" spans="1:14" ht="24" customHeight="1" thickBot="1" x14ac:dyDescent="0.3">
      <c r="A10" s="369" t="s">
        <v>425</v>
      </c>
      <c r="B10" s="19">
        <v>0</v>
      </c>
      <c r="C10" s="19">
        <v>0</v>
      </c>
      <c r="D10" s="19">
        <v>0</v>
      </c>
      <c r="E10" s="19">
        <v>0</v>
      </c>
      <c r="F10" s="19">
        <v>0</v>
      </c>
      <c r="G10" s="19">
        <v>0</v>
      </c>
      <c r="H10" s="19">
        <v>0</v>
      </c>
      <c r="I10" s="19">
        <v>0</v>
      </c>
      <c r="J10" s="19">
        <v>0</v>
      </c>
      <c r="K10" s="19">
        <v>0</v>
      </c>
      <c r="L10" s="19">
        <v>0</v>
      </c>
    </row>
    <row r="11" spans="1:14" ht="24" customHeight="1" thickBot="1" x14ac:dyDescent="0.3">
      <c r="A11" s="401"/>
      <c r="B11" s="19">
        <v>0</v>
      </c>
      <c r="C11" s="19">
        <v>0</v>
      </c>
      <c r="D11" s="19">
        <v>0</v>
      </c>
      <c r="E11" s="19">
        <v>0</v>
      </c>
      <c r="F11" s="19">
        <v>0</v>
      </c>
      <c r="G11" s="19">
        <v>0</v>
      </c>
      <c r="H11" s="19">
        <v>0</v>
      </c>
      <c r="I11" s="19">
        <v>0</v>
      </c>
      <c r="J11" s="19">
        <v>0</v>
      </c>
      <c r="K11" s="19">
        <v>0</v>
      </c>
      <c r="L11" s="19">
        <v>0</v>
      </c>
    </row>
    <row r="12" spans="1:14" ht="24" customHeight="1" thickBot="1" x14ac:dyDescent="0.3">
      <c r="A12" s="401"/>
      <c r="B12" s="19">
        <v>0</v>
      </c>
      <c r="C12" s="19">
        <v>0</v>
      </c>
      <c r="D12" s="19">
        <v>0</v>
      </c>
      <c r="E12" s="19">
        <v>0</v>
      </c>
      <c r="F12" s="19">
        <v>0</v>
      </c>
      <c r="G12" s="19">
        <v>0</v>
      </c>
      <c r="H12" s="19">
        <v>0</v>
      </c>
      <c r="I12" s="19">
        <v>0</v>
      </c>
      <c r="J12" s="19">
        <v>0</v>
      </c>
      <c r="K12" s="19">
        <v>0</v>
      </c>
      <c r="L12" s="19">
        <v>0</v>
      </c>
    </row>
    <row r="13" spans="1:14" ht="24" customHeight="1" thickBot="1" x14ac:dyDescent="0.3">
      <c r="A13" s="370"/>
      <c r="B13" s="19">
        <v>0</v>
      </c>
      <c r="C13" s="19">
        <v>0</v>
      </c>
      <c r="D13" s="19">
        <v>0</v>
      </c>
      <c r="E13" s="19">
        <v>0</v>
      </c>
      <c r="F13" s="19">
        <v>0</v>
      </c>
      <c r="G13" s="19">
        <v>0</v>
      </c>
      <c r="H13" s="19">
        <v>0</v>
      </c>
      <c r="I13" s="19">
        <v>0</v>
      </c>
      <c r="J13" s="19">
        <v>0</v>
      </c>
      <c r="K13" s="19">
        <v>0</v>
      </c>
      <c r="L13" s="19">
        <v>0</v>
      </c>
    </row>
    <row r="14" spans="1:14" ht="24" customHeight="1" thickBot="1" x14ac:dyDescent="0.3">
      <c r="A14" s="369" t="s">
        <v>424</v>
      </c>
      <c r="B14" s="19">
        <v>0</v>
      </c>
      <c r="C14" s="19">
        <v>0</v>
      </c>
      <c r="D14" s="19">
        <v>0</v>
      </c>
      <c r="E14" s="19">
        <v>0</v>
      </c>
      <c r="F14" s="19">
        <v>0</v>
      </c>
      <c r="G14" s="19">
        <v>0</v>
      </c>
      <c r="H14" s="19">
        <v>0</v>
      </c>
      <c r="I14" s="19">
        <v>0</v>
      </c>
      <c r="J14" s="19">
        <v>0</v>
      </c>
      <c r="K14" s="19">
        <v>0</v>
      </c>
      <c r="L14" s="19">
        <v>0</v>
      </c>
    </row>
    <row r="15" spans="1:14" ht="24" customHeight="1" thickBot="1" x14ac:dyDescent="0.3">
      <c r="A15" s="401"/>
      <c r="B15" s="19">
        <v>0</v>
      </c>
      <c r="C15" s="19">
        <v>0</v>
      </c>
      <c r="D15" s="19">
        <v>0</v>
      </c>
      <c r="E15" s="19">
        <v>0</v>
      </c>
      <c r="F15" s="19">
        <v>0</v>
      </c>
      <c r="G15" s="19">
        <v>0</v>
      </c>
      <c r="H15" s="19">
        <v>0</v>
      </c>
      <c r="I15" s="19">
        <v>0</v>
      </c>
      <c r="J15" s="19">
        <v>0</v>
      </c>
      <c r="K15" s="19">
        <v>0</v>
      </c>
      <c r="L15" s="19">
        <v>0</v>
      </c>
    </row>
    <row r="16" spans="1:14" ht="24" customHeight="1" thickBot="1" x14ac:dyDescent="0.3">
      <c r="A16" s="401"/>
      <c r="B16" s="19">
        <v>0</v>
      </c>
      <c r="C16" s="19">
        <v>0</v>
      </c>
      <c r="D16" s="19">
        <v>0</v>
      </c>
      <c r="E16" s="19">
        <v>0</v>
      </c>
      <c r="F16" s="19">
        <v>0</v>
      </c>
      <c r="G16" s="19">
        <v>0</v>
      </c>
      <c r="H16" s="19">
        <v>0</v>
      </c>
      <c r="I16" s="19">
        <v>0</v>
      </c>
      <c r="J16" s="19">
        <v>0</v>
      </c>
      <c r="K16" s="19">
        <v>0</v>
      </c>
      <c r="L16" s="19">
        <v>0</v>
      </c>
    </row>
    <row r="17" spans="1:12" ht="24" customHeight="1" thickBot="1" x14ac:dyDescent="0.3">
      <c r="A17" s="370"/>
      <c r="B17" s="19">
        <v>0</v>
      </c>
      <c r="C17" s="19">
        <v>0</v>
      </c>
      <c r="D17" s="19">
        <v>0</v>
      </c>
      <c r="E17" s="19">
        <v>0</v>
      </c>
      <c r="F17" s="19">
        <v>0</v>
      </c>
      <c r="G17" s="19">
        <v>0</v>
      </c>
      <c r="H17" s="19">
        <v>0</v>
      </c>
      <c r="I17" s="19">
        <v>0</v>
      </c>
      <c r="J17" s="19">
        <v>0</v>
      </c>
      <c r="K17" s="19">
        <v>0</v>
      </c>
      <c r="L17" s="19">
        <v>0</v>
      </c>
    </row>
    <row r="18" spans="1:12" ht="30" customHeight="1" thickBot="1" x14ac:dyDescent="0.3">
      <c r="A18" s="369" t="s">
        <v>92</v>
      </c>
      <c r="B18" s="19">
        <v>0</v>
      </c>
      <c r="C18" s="19">
        <v>0</v>
      </c>
      <c r="D18" s="19">
        <v>0</v>
      </c>
      <c r="E18" s="19">
        <v>0</v>
      </c>
      <c r="F18" s="19">
        <v>0</v>
      </c>
      <c r="G18" s="19">
        <v>0</v>
      </c>
      <c r="H18" s="19">
        <v>0</v>
      </c>
      <c r="I18" s="19">
        <v>0</v>
      </c>
      <c r="J18" s="19">
        <v>0</v>
      </c>
      <c r="K18" s="19">
        <v>0</v>
      </c>
      <c r="L18" s="19">
        <v>0</v>
      </c>
    </row>
    <row r="19" spans="1:12" ht="24" customHeight="1" thickBot="1" x14ac:dyDescent="0.3">
      <c r="A19" s="401"/>
      <c r="B19" s="19">
        <v>0</v>
      </c>
      <c r="C19" s="19">
        <v>0</v>
      </c>
      <c r="D19" s="19">
        <v>0</v>
      </c>
      <c r="E19" s="19">
        <v>0</v>
      </c>
      <c r="F19" s="19">
        <v>0</v>
      </c>
      <c r="G19" s="19">
        <v>0</v>
      </c>
      <c r="H19" s="19">
        <v>0</v>
      </c>
      <c r="I19" s="19">
        <v>0</v>
      </c>
      <c r="J19" s="19">
        <v>0</v>
      </c>
      <c r="K19" s="19">
        <v>0</v>
      </c>
      <c r="L19" s="19">
        <v>0</v>
      </c>
    </row>
    <row r="20" spans="1:12" ht="24" customHeight="1" thickBot="1" x14ac:dyDescent="0.3">
      <c r="A20" s="401"/>
      <c r="B20" s="19">
        <v>0</v>
      </c>
      <c r="C20" s="19">
        <v>0</v>
      </c>
      <c r="D20" s="19">
        <v>0</v>
      </c>
      <c r="E20" s="19">
        <v>0</v>
      </c>
      <c r="F20" s="19">
        <v>0</v>
      </c>
      <c r="G20" s="19">
        <v>0</v>
      </c>
      <c r="H20" s="19">
        <v>0</v>
      </c>
      <c r="I20" s="19">
        <v>0</v>
      </c>
      <c r="J20" s="19">
        <v>0</v>
      </c>
      <c r="K20" s="19">
        <v>0</v>
      </c>
      <c r="L20" s="19">
        <v>0</v>
      </c>
    </row>
    <row r="21" spans="1:12" ht="24" customHeight="1" thickBot="1" x14ac:dyDescent="0.3">
      <c r="A21" s="370"/>
      <c r="B21" s="19">
        <v>0</v>
      </c>
      <c r="C21" s="19">
        <v>0</v>
      </c>
      <c r="D21" s="19">
        <v>0</v>
      </c>
      <c r="E21" s="19">
        <v>0</v>
      </c>
      <c r="F21" s="19">
        <v>0</v>
      </c>
      <c r="G21" s="19">
        <v>0</v>
      </c>
      <c r="H21" s="19">
        <v>0</v>
      </c>
      <c r="I21" s="19">
        <v>0</v>
      </c>
      <c r="J21" s="19">
        <v>0</v>
      </c>
      <c r="K21" s="19">
        <v>0</v>
      </c>
      <c r="L21" s="19">
        <v>0</v>
      </c>
    </row>
    <row r="22" spans="1:12" ht="24" customHeight="1" thickBot="1" x14ac:dyDescent="0.3">
      <c r="A22" s="382" t="s">
        <v>43</v>
      </c>
      <c r="B22" s="383"/>
      <c r="C22" s="383"/>
      <c r="D22" s="383"/>
      <c r="E22" s="383"/>
      <c r="F22" s="383"/>
      <c r="G22" s="383"/>
      <c r="H22" s="383"/>
      <c r="I22" s="383"/>
      <c r="J22" s="384"/>
      <c r="K22" s="19">
        <v>0</v>
      </c>
      <c r="L22" s="19">
        <v>0</v>
      </c>
    </row>
  </sheetData>
  <mergeCells count="8">
    <mergeCell ref="A18:A21"/>
    <mergeCell ref="A22:J22"/>
    <mergeCell ref="A1:L1"/>
    <mergeCell ref="A2:L2"/>
    <mergeCell ref="A5:A7"/>
    <mergeCell ref="A8:A9"/>
    <mergeCell ref="A10:A13"/>
    <mergeCell ref="A14:A17"/>
  </mergeCells>
  <pageMargins left="0.39370078740157483" right="0.39370078740157483"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30"/>
  <sheetViews>
    <sheetView workbookViewId="0">
      <selection activeCell="C5" sqref="C5"/>
    </sheetView>
  </sheetViews>
  <sheetFormatPr defaultRowHeight="15" x14ac:dyDescent="0.25"/>
  <cols>
    <col min="1" max="1" width="40.7109375" customWidth="1"/>
    <col min="2" max="2" width="15.7109375" customWidth="1"/>
    <col min="3" max="3" width="12.7109375" customWidth="1"/>
    <col min="4" max="4" width="25.7109375" customWidth="1"/>
  </cols>
  <sheetData>
    <row r="1" spans="1:5" ht="15.75" x14ac:dyDescent="0.25">
      <c r="A1" s="380" t="s">
        <v>445</v>
      </c>
      <c r="B1" s="380"/>
      <c r="C1" s="380"/>
      <c r="D1" s="380"/>
    </row>
    <row r="2" spans="1:5" ht="49.5" customHeight="1" x14ac:dyDescent="0.25">
      <c r="A2" s="381" t="s">
        <v>444</v>
      </c>
      <c r="B2" s="380"/>
      <c r="C2" s="380"/>
      <c r="D2" s="380"/>
    </row>
    <row r="3" spans="1:5" ht="16.5" thickBot="1" x14ac:dyDescent="0.3">
      <c r="A3" s="61"/>
    </row>
    <row r="4" spans="1:5" ht="33.75" customHeight="1" thickBot="1" x14ac:dyDescent="0.3">
      <c r="A4" s="19" t="s">
        <v>443</v>
      </c>
      <c r="B4" s="19" t="s">
        <v>1</v>
      </c>
      <c r="C4" s="19" t="s">
        <v>442</v>
      </c>
      <c r="D4" s="19" t="s">
        <v>441</v>
      </c>
    </row>
    <row r="5" spans="1:5" ht="15.75" thickBot="1" x14ac:dyDescent="0.3">
      <c r="A5" s="15" t="s">
        <v>440</v>
      </c>
      <c r="B5" s="19" t="s">
        <v>174</v>
      </c>
      <c r="C5" s="95">
        <v>442.05</v>
      </c>
      <c r="D5" s="93">
        <v>0</v>
      </c>
    </row>
    <row r="6" spans="1:5" ht="15.75" thickBot="1" x14ac:dyDescent="0.3">
      <c r="A6" s="15" t="s">
        <v>177</v>
      </c>
      <c r="B6" s="19" t="s">
        <v>9</v>
      </c>
      <c r="C6" s="95">
        <v>43.29</v>
      </c>
      <c r="D6" s="93">
        <v>0</v>
      </c>
    </row>
    <row r="7" spans="1:5" ht="15.75" thickBot="1" x14ac:dyDescent="0.3">
      <c r="A7" s="15" t="s">
        <v>178</v>
      </c>
      <c r="B7" s="19" t="s">
        <v>12</v>
      </c>
      <c r="C7" s="93">
        <v>389.76</v>
      </c>
      <c r="D7" s="93">
        <v>0</v>
      </c>
    </row>
    <row r="8" spans="1:5" ht="26.25" thickBot="1" x14ac:dyDescent="0.3">
      <c r="A8" s="15" t="s">
        <v>179</v>
      </c>
      <c r="B8" s="19" t="s">
        <v>18</v>
      </c>
      <c r="C8" s="93">
        <v>0</v>
      </c>
      <c r="D8" s="93">
        <v>0</v>
      </c>
    </row>
    <row r="9" spans="1:5" ht="26.25" thickBot="1" x14ac:dyDescent="0.3">
      <c r="A9" s="15" t="s">
        <v>180</v>
      </c>
      <c r="B9" s="19" t="s">
        <v>20</v>
      </c>
      <c r="C9" s="93">
        <v>0</v>
      </c>
      <c r="D9" s="93">
        <v>0</v>
      </c>
    </row>
    <row r="10" spans="1:5" ht="51.75" thickBot="1" x14ac:dyDescent="0.3">
      <c r="A10" s="15" t="s">
        <v>439</v>
      </c>
      <c r="B10" s="19" t="s">
        <v>438</v>
      </c>
      <c r="C10" s="93">
        <v>0</v>
      </c>
      <c r="D10" s="93">
        <v>0</v>
      </c>
    </row>
    <row r="11" spans="1:5" ht="39" thickBot="1" x14ac:dyDescent="0.3">
      <c r="A11" s="94" t="s">
        <v>437</v>
      </c>
      <c r="B11" s="19" t="s">
        <v>28</v>
      </c>
      <c r="C11" s="93">
        <v>0</v>
      </c>
      <c r="D11" s="93">
        <v>0</v>
      </c>
    </row>
    <row r="12" spans="1:5" x14ac:dyDescent="0.25">
      <c r="A12" s="92"/>
      <c r="B12" s="92"/>
      <c r="C12" s="92"/>
      <c r="D12" s="92"/>
      <c r="E12" s="91"/>
    </row>
    <row r="13" spans="1:5" x14ac:dyDescent="0.25">
      <c r="A13" s="92"/>
      <c r="B13" s="92"/>
      <c r="C13" s="92"/>
      <c r="D13" s="92"/>
      <c r="E13" s="91"/>
    </row>
    <row r="14" spans="1:5" x14ac:dyDescent="0.25">
      <c r="A14" s="92"/>
      <c r="B14" s="92"/>
      <c r="C14" s="92"/>
      <c r="D14" s="92"/>
      <c r="E14" s="91"/>
    </row>
    <row r="15" spans="1:5" x14ac:dyDescent="0.25">
      <c r="A15" s="92"/>
      <c r="B15" s="92"/>
      <c r="C15" s="92"/>
      <c r="D15" s="92"/>
      <c r="E15" s="91"/>
    </row>
    <row r="16" spans="1:5" x14ac:dyDescent="0.25">
      <c r="A16" s="92"/>
      <c r="B16" s="92"/>
      <c r="C16" s="92"/>
      <c r="D16" s="92"/>
      <c r="E16" s="91"/>
    </row>
    <row r="17" spans="1:5" x14ac:dyDescent="0.25">
      <c r="A17" s="92"/>
      <c r="B17" s="92"/>
      <c r="C17" s="92"/>
      <c r="D17" s="92"/>
      <c r="E17" s="91"/>
    </row>
    <row r="18" spans="1:5" x14ac:dyDescent="0.25">
      <c r="A18" s="92"/>
      <c r="B18" s="92"/>
      <c r="C18" s="92"/>
      <c r="D18" s="92"/>
      <c r="E18" s="91"/>
    </row>
    <row r="19" spans="1:5" x14ac:dyDescent="0.25">
      <c r="A19" s="92"/>
      <c r="B19" s="92"/>
      <c r="C19" s="92"/>
      <c r="D19" s="92"/>
      <c r="E19" s="91"/>
    </row>
    <row r="20" spans="1:5" x14ac:dyDescent="0.25">
      <c r="A20" s="92"/>
      <c r="B20" s="92"/>
      <c r="C20" s="92"/>
      <c r="D20" s="92"/>
      <c r="E20" s="91"/>
    </row>
    <row r="21" spans="1:5" x14ac:dyDescent="0.25">
      <c r="A21" s="92"/>
      <c r="B21" s="92"/>
      <c r="C21" s="92"/>
      <c r="D21" s="92"/>
      <c r="E21" s="91"/>
    </row>
    <row r="22" spans="1:5" x14ac:dyDescent="0.25">
      <c r="A22" s="92"/>
      <c r="B22" s="92"/>
      <c r="C22" s="92"/>
      <c r="D22" s="92"/>
      <c r="E22" s="91"/>
    </row>
    <row r="23" spans="1:5" x14ac:dyDescent="0.25">
      <c r="A23" s="92"/>
      <c r="B23" s="92"/>
      <c r="C23" s="92"/>
      <c r="D23" s="92"/>
      <c r="E23" s="91"/>
    </row>
    <row r="24" spans="1:5" x14ac:dyDescent="0.25">
      <c r="A24" s="92"/>
      <c r="B24" s="92"/>
      <c r="C24" s="92"/>
      <c r="D24" s="92"/>
      <c r="E24" s="91"/>
    </row>
    <row r="25" spans="1:5" x14ac:dyDescent="0.25">
      <c r="A25" s="92"/>
      <c r="B25" s="92"/>
      <c r="C25" s="92"/>
      <c r="D25" s="92"/>
      <c r="E25" s="91"/>
    </row>
    <row r="26" spans="1:5" x14ac:dyDescent="0.25">
      <c r="A26" s="92"/>
      <c r="B26" s="92"/>
      <c r="C26" s="92"/>
      <c r="D26" s="92"/>
      <c r="E26" s="91"/>
    </row>
    <row r="27" spans="1:5" x14ac:dyDescent="0.25">
      <c r="A27" s="92"/>
      <c r="B27" s="92"/>
      <c r="C27" s="92"/>
      <c r="D27" s="92"/>
      <c r="E27" s="91"/>
    </row>
    <row r="28" spans="1:5" x14ac:dyDescent="0.25">
      <c r="A28" s="92"/>
      <c r="B28" s="92"/>
      <c r="C28" s="92"/>
      <c r="D28" s="92"/>
      <c r="E28" s="91"/>
    </row>
    <row r="29" spans="1:5" x14ac:dyDescent="0.25">
      <c r="A29" s="92"/>
      <c r="B29" s="92"/>
      <c r="C29" s="92"/>
      <c r="D29" s="92"/>
      <c r="E29" s="91"/>
    </row>
    <row r="30" spans="1:5" x14ac:dyDescent="0.25">
      <c r="A30" s="91"/>
      <c r="B30" s="91"/>
      <c r="C30" s="91"/>
      <c r="D30" s="91"/>
      <c r="E30" s="91"/>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F31"/>
  <sheetViews>
    <sheetView zoomScale="130" zoomScaleNormal="130" workbookViewId="0">
      <selection activeCell="B12" sqref="B12:C12"/>
    </sheetView>
  </sheetViews>
  <sheetFormatPr defaultRowHeight="15" x14ac:dyDescent="0.25"/>
  <cols>
    <col min="1" max="4" width="20.7109375" customWidth="1"/>
  </cols>
  <sheetData>
    <row r="1" spans="1:6" x14ac:dyDescent="0.25">
      <c r="A1" s="343" t="s">
        <v>457</v>
      </c>
      <c r="B1" s="343"/>
      <c r="C1" s="343"/>
      <c r="D1" s="343"/>
    </row>
    <row r="2" spans="1:6" x14ac:dyDescent="0.25">
      <c r="A2" s="343" t="s">
        <v>456</v>
      </c>
      <c r="B2" s="343"/>
      <c r="C2" s="343"/>
      <c r="D2" s="343"/>
    </row>
    <row r="3" spans="1:6" ht="15.75" thickBot="1" x14ac:dyDescent="0.3"/>
    <row r="4" spans="1:6" ht="39" thickBot="1" x14ac:dyDescent="0.3">
      <c r="A4" s="19" t="s">
        <v>449</v>
      </c>
      <c r="B4" s="106" t="s">
        <v>455</v>
      </c>
      <c r="C4" s="106" t="s">
        <v>448</v>
      </c>
      <c r="D4" s="99" t="s">
        <v>447</v>
      </c>
    </row>
    <row r="5" spans="1:6" ht="18.75" thickBot="1" x14ac:dyDescent="0.3">
      <c r="A5" s="97" t="s">
        <v>454</v>
      </c>
      <c r="B5" s="103" t="s">
        <v>453</v>
      </c>
      <c r="C5" s="105">
        <v>26008052667247</v>
      </c>
      <c r="D5" s="104">
        <v>43.29</v>
      </c>
    </row>
    <row r="6" spans="1:6" ht="18.75" thickBot="1" x14ac:dyDescent="0.3">
      <c r="A6" s="97">
        <v>0</v>
      </c>
      <c r="B6" s="103">
        <v>0</v>
      </c>
      <c r="C6" s="97">
        <v>0</v>
      </c>
      <c r="D6" s="103">
        <v>0</v>
      </c>
    </row>
    <row r="7" spans="1:6" ht="18.75" thickBot="1" x14ac:dyDescent="0.3">
      <c r="A7" s="97">
        <v>0</v>
      </c>
      <c r="B7" s="103">
        <v>0</v>
      </c>
      <c r="C7" s="97">
        <v>0</v>
      </c>
      <c r="D7" s="103">
        <v>0</v>
      </c>
    </row>
    <row r="8" spans="1:6" ht="17.25" thickBot="1" x14ac:dyDescent="0.3">
      <c r="A8" s="427" t="s">
        <v>43</v>
      </c>
      <c r="B8" s="428"/>
      <c r="C8" s="429"/>
      <c r="D8" s="102">
        <v>43.29</v>
      </c>
    </row>
    <row r="10" spans="1:6" ht="15.75" thickBot="1" x14ac:dyDescent="0.3">
      <c r="A10" s="419" t="s">
        <v>452</v>
      </c>
      <c r="B10" s="419"/>
      <c r="C10" s="419"/>
      <c r="D10" s="419"/>
    </row>
    <row r="11" spans="1:6" ht="39" thickBot="1" x14ac:dyDescent="0.3">
      <c r="A11" s="19" t="s">
        <v>449</v>
      </c>
      <c r="B11" s="425" t="s">
        <v>448</v>
      </c>
      <c r="C11" s="426"/>
      <c r="D11" s="99" t="s">
        <v>447</v>
      </c>
    </row>
    <row r="12" spans="1:6" ht="18.75" thickBot="1" x14ac:dyDescent="0.3">
      <c r="A12" s="97" t="s">
        <v>999</v>
      </c>
      <c r="B12" s="421">
        <v>26414000750702</v>
      </c>
      <c r="C12" s="422"/>
      <c r="D12" s="101">
        <v>389.76</v>
      </c>
      <c r="E12" s="430"/>
      <c r="F12" s="430"/>
    </row>
    <row r="13" spans="1:6" ht="18.75" thickBot="1" x14ac:dyDescent="0.3">
      <c r="A13" s="97">
        <v>0</v>
      </c>
      <c r="B13" s="423">
        <v>0</v>
      </c>
      <c r="C13" s="424"/>
      <c r="D13" s="100">
        <v>0</v>
      </c>
    </row>
    <row r="14" spans="1:6" ht="18.75" thickBot="1" x14ac:dyDescent="0.3">
      <c r="A14" s="97">
        <v>0</v>
      </c>
      <c r="B14" s="423">
        <v>0</v>
      </c>
      <c r="C14" s="424"/>
      <c r="D14" s="100">
        <v>0</v>
      </c>
    </row>
    <row r="15" spans="1:6" ht="15.75" thickBot="1" x14ac:dyDescent="0.3">
      <c r="A15" s="427" t="s">
        <v>43</v>
      </c>
      <c r="B15" s="428"/>
      <c r="C15" s="429"/>
      <c r="D15" s="100">
        <v>389.76</v>
      </c>
    </row>
    <row r="17" spans="1:4" ht="30" customHeight="1" thickBot="1" x14ac:dyDescent="0.3">
      <c r="A17" s="418" t="s">
        <v>451</v>
      </c>
      <c r="B17" s="419"/>
      <c r="C17" s="419"/>
      <c r="D17" s="419"/>
    </row>
    <row r="18" spans="1:4" ht="39" thickBot="1" x14ac:dyDescent="0.3">
      <c r="A18" s="19" t="s">
        <v>449</v>
      </c>
      <c r="B18" s="425" t="s">
        <v>448</v>
      </c>
      <c r="C18" s="426"/>
      <c r="D18" s="99" t="s">
        <v>447</v>
      </c>
    </row>
    <row r="19" spans="1:4" ht="18.75" thickBot="1" x14ac:dyDescent="0.3">
      <c r="A19" s="98">
        <v>0</v>
      </c>
      <c r="B19" s="423">
        <v>0</v>
      </c>
      <c r="C19" s="424"/>
      <c r="D19" s="100">
        <v>0</v>
      </c>
    </row>
    <row r="20" spans="1:4" ht="18.75" thickBot="1" x14ac:dyDescent="0.3">
      <c r="A20" s="97">
        <v>0</v>
      </c>
      <c r="B20" s="423">
        <v>0</v>
      </c>
      <c r="C20" s="424"/>
      <c r="D20" s="100">
        <v>0</v>
      </c>
    </row>
    <row r="21" spans="1:4" ht="18.75" thickBot="1" x14ac:dyDescent="0.3">
      <c r="A21" s="97">
        <v>0</v>
      </c>
      <c r="B21" s="423">
        <v>0</v>
      </c>
      <c r="C21" s="424"/>
      <c r="D21" s="100">
        <v>0</v>
      </c>
    </row>
    <row r="22" spans="1:4" ht="15.75" thickBot="1" x14ac:dyDescent="0.3">
      <c r="A22" s="427" t="s">
        <v>43</v>
      </c>
      <c r="B22" s="428"/>
      <c r="C22" s="429"/>
      <c r="D22" s="100">
        <v>0</v>
      </c>
    </row>
    <row r="24" spans="1:4" ht="30.75" customHeight="1" thickBot="1" x14ac:dyDescent="0.3">
      <c r="A24" s="418" t="s">
        <v>450</v>
      </c>
      <c r="B24" s="419"/>
      <c r="C24" s="419"/>
      <c r="D24" s="419"/>
    </row>
    <row r="25" spans="1:4" ht="39" thickBot="1" x14ac:dyDescent="0.3">
      <c r="A25" s="19" t="s">
        <v>449</v>
      </c>
      <c r="B25" s="425" t="s">
        <v>448</v>
      </c>
      <c r="C25" s="426"/>
      <c r="D25" s="99" t="s">
        <v>447</v>
      </c>
    </row>
    <row r="26" spans="1:4" ht="18.75" thickBot="1" x14ac:dyDescent="0.3">
      <c r="A26" s="98">
        <v>0</v>
      </c>
      <c r="B26" s="423">
        <v>0</v>
      </c>
      <c r="C26" s="424"/>
      <c r="D26" s="96">
        <v>0</v>
      </c>
    </row>
    <row r="27" spans="1:4" ht="18.75" thickBot="1" x14ac:dyDescent="0.3">
      <c r="A27" s="97">
        <v>0</v>
      </c>
      <c r="B27" s="423">
        <v>0</v>
      </c>
      <c r="C27" s="424"/>
      <c r="D27" s="96">
        <v>0</v>
      </c>
    </row>
    <row r="28" spans="1:4" ht="18.75" thickBot="1" x14ac:dyDescent="0.3">
      <c r="A28" s="97">
        <v>0</v>
      </c>
      <c r="B28" s="423">
        <v>0</v>
      </c>
      <c r="C28" s="424"/>
      <c r="D28" s="96">
        <v>0</v>
      </c>
    </row>
    <row r="29" spans="1:4" ht="15.75" thickBot="1" x14ac:dyDescent="0.3">
      <c r="A29" s="427" t="s">
        <v>76</v>
      </c>
      <c r="B29" s="428"/>
      <c r="C29" s="429"/>
      <c r="D29" s="96">
        <v>0</v>
      </c>
    </row>
    <row r="31" spans="1:4" x14ac:dyDescent="0.25">
      <c r="A31" s="420" t="s">
        <v>446</v>
      </c>
      <c r="B31" s="420"/>
      <c r="C31" s="420"/>
      <c r="D31" s="420"/>
    </row>
  </sheetData>
  <mergeCells count="23">
    <mergeCell ref="E12:F12"/>
    <mergeCell ref="A1:D1"/>
    <mergeCell ref="A2:D2"/>
    <mergeCell ref="A8:C8"/>
    <mergeCell ref="A15:C15"/>
    <mergeCell ref="A10:D10"/>
    <mergeCell ref="B11:C11"/>
    <mergeCell ref="A17:D17"/>
    <mergeCell ref="A31:D31"/>
    <mergeCell ref="B12:C12"/>
    <mergeCell ref="B13:C13"/>
    <mergeCell ref="B14:C14"/>
    <mergeCell ref="B18:C18"/>
    <mergeCell ref="B19:C19"/>
    <mergeCell ref="B20:C20"/>
    <mergeCell ref="A29:C29"/>
    <mergeCell ref="A24:D24"/>
    <mergeCell ref="B21:C21"/>
    <mergeCell ref="B25:C25"/>
    <mergeCell ref="B26:C26"/>
    <mergeCell ref="B27:C27"/>
    <mergeCell ref="B28:C28"/>
    <mergeCell ref="A22:C2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30"/>
  <sheetViews>
    <sheetView zoomScale="130" zoomScaleNormal="130" workbookViewId="0">
      <selection activeCell="A14" sqref="A14"/>
    </sheetView>
  </sheetViews>
  <sheetFormatPr defaultRowHeight="15" x14ac:dyDescent="0.25"/>
  <cols>
    <col min="1" max="4" width="20.7109375" customWidth="1"/>
  </cols>
  <sheetData>
    <row r="1" spans="1:4" ht="30.75" customHeight="1" x14ac:dyDescent="0.25">
      <c r="A1" s="344" t="s">
        <v>466</v>
      </c>
      <c r="B1" s="343"/>
      <c r="C1" s="343"/>
      <c r="D1" s="343"/>
    </row>
    <row r="2" spans="1:4" ht="30.75" customHeight="1" x14ac:dyDescent="0.25">
      <c r="A2" s="433" t="s">
        <v>465</v>
      </c>
      <c r="B2" s="420"/>
      <c r="C2" s="420"/>
      <c r="D2" s="420"/>
    </row>
    <row r="3" spans="1:4" ht="15.75" thickBot="1" x14ac:dyDescent="0.3"/>
    <row r="4" spans="1:4" ht="26.25" thickBot="1" x14ac:dyDescent="0.3">
      <c r="A4" s="19" t="s">
        <v>464</v>
      </c>
      <c r="B4" s="431" t="s">
        <v>459</v>
      </c>
      <c r="C4" s="432"/>
      <c r="D4" s="17" t="s">
        <v>442</v>
      </c>
    </row>
    <row r="5" spans="1:4" ht="18.75" thickBot="1" x14ac:dyDescent="0.3">
      <c r="A5" s="98">
        <v>0</v>
      </c>
      <c r="B5" s="423">
        <v>0</v>
      </c>
      <c r="C5" s="424"/>
      <c r="D5" s="96">
        <v>0</v>
      </c>
    </row>
    <row r="6" spans="1:4" ht="18.75" thickBot="1" x14ac:dyDescent="0.3">
      <c r="A6" s="98">
        <v>0</v>
      </c>
      <c r="B6" s="423">
        <v>0</v>
      </c>
      <c r="C6" s="424"/>
      <c r="D6" s="96">
        <v>0</v>
      </c>
    </row>
    <row r="7" spans="1:4" ht="18.75" thickBot="1" x14ac:dyDescent="0.3">
      <c r="A7" s="98">
        <v>0</v>
      </c>
      <c r="B7" s="423">
        <v>0</v>
      </c>
      <c r="C7" s="424"/>
      <c r="D7" s="96">
        <v>0</v>
      </c>
    </row>
    <row r="8" spans="1:4" ht="18.75" thickBot="1" x14ac:dyDescent="0.3">
      <c r="A8" s="98">
        <v>0</v>
      </c>
      <c r="B8" s="423">
        <v>0</v>
      </c>
      <c r="C8" s="424"/>
      <c r="D8" s="96">
        <v>0</v>
      </c>
    </row>
    <row r="9" spans="1:4" ht="18.75" thickBot="1" x14ac:dyDescent="0.3">
      <c r="A9" s="97">
        <v>0</v>
      </c>
      <c r="B9" s="423">
        <v>0</v>
      </c>
      <c r="C9" s="424"/>
      <c r="D9" s="96">
        <v>0</v>
      </c>
    </row>
    <row r="10" spans="1:4" ht="15.75" thickBot="1" x14ac:dyDescent="0.3">
      <c r="A10" s="427" t="s">
        <v>458</v>
      </c>
      <c r="B10" s="428"/>
      <c r="C10" s="429"/>
      <c r="D10" s="96">
        <v>0</v>
      </c>
    </row>
    <row r="12" spans="1:4" ht="31.5" customHeight="1" thickBot="1" x14ac:dyDescent="0.3">
      <c r="A12" s="433" t="s">
        <v>463</v>
      </c>
      <c r="B12" s="420"/>
      <c r="C12" s="420"/>
      <c r="D12" s="420"/>
    </row>
    <row r="13" spans="1:4" ht="23.25" customHeight="1" thickBot="1" x14ac:dyDescent="0.3">
      <c r="A13" s="19" t="s">
        <v>462</v>
      </c>
      <c r="B13" s="431" t="s">
        <v>459</v>
      </c>
      <c r="C13" s="432"/>
      <c r="D13" s="17" t="s">
        <v>442</v>
      </c>
    </row>
    <row r="14" spans="1:4" ht="18.75" thickBot="1" x14ac:dyDescent="0.3">
      <c r="A14" s="98">
        <v>0</v>
      </c>
      <c r="B14" s="423">
        <v>0</v>
      </c>
      <c r="C14" s="424"/>
      <c r="D14" s="96">
        <v>0</v>
      </c>
    </row>
    <row r="15" spans="1:4" ht="18.75" thickBot="1" x14ac:dyDescent="0.3">
      <c r="A15" s="98">
        <v>0</v>
      </c>
      <c r="B15" s="423">
        <v>0</v>
      </c>
      <c r="C15" s="424"/>
      <c r="D15" s="96">
        <v>0</v>
      </c>
    </row>
    <row r="16" spans="1:4" ht="18.75" thickBot="1" x14ac:dyDescent="0.3">
      <c r="A16" s="98">
        <v>0</v>
      </c>
      <c r="B16" s="423">
        <v>0</v>
      </c>
      <c r="C16" s="424"/>
      <c r="D16" s="96">
        <v>0</v>
      </c>
    </row>
    <row r="17" spans="1:4" ht="18.75" thickBot="1" x14ac:dyDescent="0.3">
      <c r="A17" s="98">
        <v>0</v>
      </c>
      <c r="B17" s="423">
        <v>0</v>
      </c>
      <c r="C17" s="424"/>
      <c r="D17" s="96">
        <v>0</v>
      </c>
    </row>
    <row r="18" spans="1:4" ht="18.75" thickBot="1" x14ac:dyDescent="0.3">
      <c r="A18" s="98">
        <v>0</v>
      </c>
      <c r="B18" s="423">
        <v>0</v>
      </c>
      <c r="C18" s="424"/>
      <c r="D18" s="96">
        <v>0</v>
      </c>
    </row>
    <row r="20" spans="1:4" ht="30" customHeight="1" thickBot="1" x14ac:dyDescent="0.3">
      <c r="A20" s="433" t="s">
        <v>461</v>
      </c>
      <c r="B20" s="420"/>
      <c r="C20" s="420"/>
      <c r="D20" s="420"/>
    </row>
    <row r="21" spans="1:4" ht="27" customHeight="1" thickBot="1" x14ac:dyDescent="0.3">
      <c r="A21" s="19" t="s">
        <v>460</v>
      </c>
      <c r="B21" s="431" t="s">
        <v>459</v>
      </c>
      <c r="C21" s="432"/>
      <c r="D21" s="17" t="s">
        <v>442</v>
      </c>
    </row>
    <row r="22" spans="1:4" ht="18.75" thickBot="1" x14ac:dyDescent="0.3">
      <c r="A22" s="107">
        <v>0</v>
      </c>
      <c r="B22" s="423">
        <v>0</v>
      </c>
      <c r="C22" s="424"/>
      <c r="D22" s="96">
        <v>0</v>
      </c>
    </row>
    <row r="23" spans="1:4" ht="18.75" thickBot="1" x14ac:dyDescent="0.3">
      <c r="A23" s="107">
        <v>0</v>
      </c>
      <c r="B23" s="423">
        <v>0</v>
      </c>
      <c r="C23" s="424"/>
      <c r="D23" s="96">
        <v>0</v>
      </c>
    </row>
    <row r="24" spans="1:4" ht="18.75" thickBot="1" x14ac:dyDescent="0.3">
      <c r="A24" s="107">
        <v>0</v>
      </c>
      <c r="B24" s="423">
        <v>0</v>
      </c>
      <c r="C24" s="424"/>
      <c r="D24" s="96">
        <v>0</v>
      </c>
    </row>
    <row r="25" spans="1:4" ht="18.75" thickBot="1" x14ac:dyDescent="0.3">
      <c r="A25" s="107">
        <v>0</v>
      </c>
      <c r="B25" s="423">
        <v>0</v>
      </c>
      <c r="C25" s="424"/>
      <c r="D25" s="96">
        <v>0</v>
      </c>
    </row>
    <row r="26" spans="1:4" ht="18.75" thickBot="1" x14ac:dyDescent="0.3">
      <c r="A26" s="107">
        <v>0</v>
      </c>
      <c r="B26" s="423">
        <v>0</v>
      </c>
      <c r="C26" s="424"/>
      <c r="D26" s="96">
        <v>0</v>
      </c>
    </row>
    <row r="27" spans="1:4" ht="15.75" thickBot="1" x14ac:dyDescent="0.3">
      <c r="A27" s="427" t="s">
        <v>458</v>
      </c>
      <c r="B27" s="428"/>
      <c r="C27" s="429"/>
      <c r="D27" s="96">
        <v>0</v>
      </c>
    </row>
    <row r="30" spans="1:4" x14ac:dyDescent="0.25">
      <c r="A30" s="420" t="s">
        <v>446</v>
      </c>
      <c r="B30" s="420"/>
      <c r="C30" s="420"/>
      <c r="D30" s="420"/>
    </row>
  </sheetData>
  <mergeCells count="25">
    <mergeCell ref="A20:D20"/>
    <mergeCell ref="B21:C21"/>
    <mergeCell ref="A1:D1"/>
    <mergeCell ref="A2:D2"/>
    <mergeCell ref="A10:C10"/>
    <mergeCell ref="A12:D12"/>
    <mergeCell ref="B13:C13"/>
    <mergeCell ref="B7:C7"/>
    <mergeCell ref="B8:C8"/>
    <mergeCell ref="B22:C22"/>
    <mergeCell ref="B14:C14"/>
    <mergeCell ref="A30:D30"/>
    <mergeCell ref="B4:C4"/>
    <mergeCell ref="B5:C5"/>
    <mergeCell ref="B6:C6"/>
    <mergeCell ref="B9:C9"/>
    <mergeCell ref="B23:C23"/>
    <mergeCell ref="B24:C24"/>
    <mergeCell ref="B25:C25"/>
    <mergeCell ref="B26:C26"/>
    <mergeCell ref="A27:C27"/>
    <mergeCell ref="B15:C15"/>
    <mergeCell ref="B17:C17"/>
    <mergeCell ref="B16:C16"/>
    <mergeCell ref="B18:C1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E104"/>
  <sheetViews>
    <sheetView topLeftCell="A70" workbookViewId="0">
      <selection activeCell="C8" sqref="C8"/>
    </sheetView>
  </sheetViews>
  <sheetFormatPr defaultRowHeight="15" x14ac:dyDescent="0.25"/>
  <cols>
    <col min="1" max="1" width="39.42578125" customWidth="1"/>
    <col min="2" max="2" width="17.42578125" customWidth="1"/>
    <col min="3" max="3" width="11.85546875" customWidth="1"/>
    <col min="4" max="4" width="25.7109375" customWidth="1"/>
  </cols>
  <sheetData>
    <row r="1" spans="1:5" ht="36" customHeight="1" x14ac:dyDescent="0.25">
      <c r="A1" s="381" t="s">
        <v>542</v>
      </c>
      <c r="B1" s="380"/>
      <c r="C1" s="380"/>
      <c r="D1" s="380"/>
    </row>
    <row r="2" spans="1:5" ht="49.5" customHeight="1" x14ac:dyDescent="0.25">
      <c r="A2" s="381" t="s">
        <v>541</v>
      </c>
      <c r="B2" s="380"/>
      <c r="C2" s="380"/>
      <c r="D2" s="380"/>
    </row>
    <row r="3" spans="1:5" ht="16.5" thickBot="1" x14ac:dyDescent="0.3">
      <c r="A3" s="61"/>
    </row>
    <row r="4" spans="1:5" ht="39" thickBot="1" x14ac:dyDescent="0.3">
      <c r="A4" s="19" t="s">
        <v>443</v>
      </c>
      <c r="B4" s="19" t="s">
        <v>1</v>
      </c>
      <c r="C4" s="19" t="s">
        <v>540</v>
      </c>
      <c r="D4" s="19" t="s">
        <v>441</v>
      </c>
    </row>
    <row r="5" spans="1:5" ht="26.25" thickBot="1" x14ac:dyDescent="0.3">
      <c r="A5" s="15" t="s">
        <v>539</v>
      </c>
      <c r="B5" s="108" t="s">
        <v>174</v>
      </c>
      <c r="C5" s="231">
        <f>C6</f>
        <v>5427903.5199999996</v>
      </c>
      <c r="D5" s="93">
        <v>0</v>
      </c>
    </row>
    <row r="6" spans="1:5" ht="26.25" thickBot="1" x14ac:dyDescent="0.3">
      <c r="A6" s="15" t="s">
        <v>538</v>
      </c>
      <c r="B6" s="108" t="s">
        <v>9</v>
      </c>
      <c r="C6" s="95">
        <f>C7+C8</f>
        <v>5427903.5199999996</v>
      </c>
      <c r="D6" s="93">
        <v>0</v>
      </c>
    </row>
    <row r="7" spans="1:5" ht="16.5" thickBot="1" x14ac:dyDescent="0.3">
      <c r="A7" s="15" t="s">
        <v>537</v>
      </c>
      <c r="B7" s="108" t="s">
        <v>14</v>
      </c>
      <c r="C7" s="95">
        <v>5423938.5199999996</v>
      </c>
      <c r="D7" s="93">
        <v>0</v>
      </c>
    </row>
    <row r="8" spans="1:5" ht="16.5" thickBot="1" x14ac:dyDescent="0.3">
      <c r="A8" s="15" t="s">
        <v>523</v>
      </c>
      <c r="B8" s="108" t="s">
        <v>16</v>
      </c>
      <c r="C8" s="223">
        <v>3965</v>
      </c>
      <c r="D8" s="93">
        <v>0</v>
      </c>
    </row>
    <row r="9" spans="1:5" ht="39" thickBot="1" x14ac:dyDescent="0.3">
      <c r="A9" s="15" t="s">
        <v>536</v>
      </c>
      <c r="B9" s="108" t="s">
        <v>12</v>
      </c>
      <c r="C9" s="93">
        <v>17973.28</v>
      </c>
      <c r="D9" s="93">
        <v>0</v>
      </c>
    </row>
    <row r="10" spans="1:5" ht="26.25" thickBot="1" x14ac:dyDescent="0.3">
      <c r="A10" s="15" t="s">
        <v>528</v>
      </c>
      <c r="B10" s="108" t="s">
        <v>476</v>
      </c>
      <c r="C10" s="93">
        <v>0</v>
      </c>
      <c r="D10" s="93">
        <v>0</v>
      </c>
    </row>
    <row r="11" spans="1:5" ht="16.5" thickBot="1" x14ac:dyDescent="0.3">
      <c r="A11" s="15" t="s">
        <v>261</v>
      </c>
      <c r="B11" s="108" t="s">
        <v>14</v>
      </c>
      <c r="C11" s="93">
        <v>0</v>
      </c>
      <c r="D11" s="93">
        <v>0</v>
      </c>
    </row>
    <row r="12" spans="1:5" ht="16.5" thickBot="1" x14ac:dyDescent="0.3">
      <c r="A12" s="15" t="s">
        <v>475</v>
      </c>
      <c r="B12" s="108" t="s">
        <v>16</v>
      </c>
      <c r="C12" s="93">
        <v>0</v>
      </c>
      <c r="D12" s="93">
        <v>0</v>
      </c>
      <c r="E12" s="91"/>
    </row>
    <row r="13" spans="1:5" ht="16.5" thickBot="1" x14ac:dyDescent="0.3">
      <c r="A13" s="15" t="s">
        <v>527</v>
      </c>
      <c r="B13" s="108" t="s">
        <v>535</v>
      </c>
      <c r="C13" s="93">
        <v>17973.28</v>
      </c>
      <c r="D13" s="93">
        <v>0</v>
      </c>
      <c r="E13" s="91"/>
    </row>
    <row r="14" spans="1:5" ht="39" thickBot="1" x14ac:dyDescent="0.3">
      <c r="A14" s="15" t="s">
        <v>534</v>
      </c>
      <c r="B14" s="108" t="s">
        <v>18</v>
      </c>
      <c r="C14" s="93">
        <v>0</v>
      </c>
      <c r="D14" s="93">
        <v>0</v>
      </c>
      <c r="E14" s="91"/>
    </row>
    <row r="15" spans="1:5" ht="16.5" thickBot="1" x14ac:dyDescent="0.3">
      <c r="A15" s="15" t="s">
        <v>533</v>
      </c>
      <c r="B15" s="108"/>
      <c r="C15" s="93">
        <v>0</v>
      </c>
      <c r="D15" s="93">
        <v>0</v>
      </c>
      <c r="E15" s="91"/>
    </row>
    <row r="16" spans="1:5" ht="16.5" thickBot="1" x14ac:dyDescent="0.3">
      <c r="A16" s="15" t="s">
        <v>261</v>
      </c>
      <c r="B16" s="108" t="s">
        <v>14</v>
      </c>
      <c r="C16" s="93">
        <v>0</v>
      </c>
      <c r="D16" s="93">
        <v>0</v>
      </c>
      <c r="E16" s="91"/>
    </row>
    <row r="17" spans="1:5" ht="16.5" thickBot="1" x14ac:dyDescent="0.3">
      <c r="A17" s="15" t="s">
        <v>475</v>
      </c>
      <c r="B17" s="108" t="s">
        <v>16</v>
      </c>
      <c r="C17" s="93">
        <v>0</v>
      </c>
      <c r="D17" s="93">
        <v>0</v>
      </c>
      <c r="E17" s="91"/>
    </row>
    <row r="18" spans="1:5" ht="16.5" thickBot="1" x14ac:dyDescent="0.3">
      <c r="A18" s="15" t="s">
        <v>527</v>
      </c>
      <c r="B18" s="108" t="s">
        <v>18</v>
      </c>
      <c r="C18" s="93">
        <v>0</v>
      </c>
      <c r="D18" s="93">
        <v>0</v>
      </c>
      <c r="E18" s="91"/>
    </row>
    <row r="19" spans="1:5" ht="26.25" thickBot="1" x14ac:dyDescent="0.3">
      <c r="A19" s="15" t="s">
        <v>532</v>
      </c>
      <c r="B19" s="108" t="s">
        <v>20</v>
      </c>
      <c r="C19" s="93">
        <v>0</v>
      </c>
      <c r="D19" s="93">
        <v>0</v>
      </c>
      <c r="E19" s="91"/>
    </row>
    <row r="20" spans="1:5" ht="16.5" thickBot="1" x14ac:dyDescent="0.3">
      <c r="A20" s="15" t="s">
        <v>483</v>
      </c>
      <c r="B20" s="108" t="s">
        <v>14</v>
      </c>
      <c r="C20" s="93">
        <v>0</v>
      </c>
      <c r="D20" s="93">
        <v>0</v>
      </c>
      <c r="E20" s="91"/>
    </row>
    <row r="21" spans="1:5" ht="16.5" thickBot="1" x14ac:dyDescent="0.3">
      <c r="A21" s="15" t="s">
        <v>482</v>
      </c>
      <c r="B21" s="108" t="s">
        <v>16</v>
      </c>
      <c r="C21" s="93">
        <v>0</v>
      </c>
      <c r="D21" s="93">
        <v>0</v>
      </c>
      <c r="E21" s="91"/>
    </row>
    <row r="22" spans="1:5" ht="39" thickBot="1" x14ac:dyDescent="0.3">
      <c r="A22" s="15" t="s">
        <v>531</v>
      </c>
      <c r="B22" s="108" t="s">
        <v>530</v>
      </c>
      <c r="C22" s="93">
        <v>0</v>
      </c>
      <c r="D22" s="93">
        <v>0</v>
      </c>
      <c r="E22" s="91"/>
    </row>
    <row r="23" spans="1:5" ht="26.25" thickBot="1" x14ac:dyDescent="0.3">
      <c r="A23" s="15" t="s">
        <v>528</v>
      </c>
      <c r="B23" s="108" t="s">
        <v>476</v>
      </c>
      <c r="C23" s="93">
        <v>0</v>
      </c>
      <c r="D23" s="93">
        <v>0</v>
      </c>
      <c r="E23" s="91"/>
    </row>
    <row r="24" spans="1:5" ht="16.5" thickBot="1" x14ac:dyDescent="0.3">
      <c r="A24" s="15" t="s">
        <v>261</v>
      </c>
      <c r="B24" s="108" t="s">
        <v>14</v>
      </c>
      <c r="C24" s="93">
        <v>0</v>
      </c>
      <c r="D24" s="93">
        <v>0</v>
      </c>
      <c r="E24" s="91"/>
    </row>
    <row r="25" spans="1:5" ht="16.5" thickBot="1" x14ac:dyDescent="0.3">
      <c r="A25" s="15" t="s">
        <v>475</v>
      </c>
      <c r="B25" s="108" t="s">
        <v>16</v>
      </c>
      <c r="C25" s="93">
        <v>0</v>
      </c>
      <c r="D25" s="93">
        <v>0</v>
      </c>
      <c r="E25" s="91"/>
    </row>
    <row r="26" spans="1:5" ht="16.5" thickBot="1" x14ac:dyDescent="0.3">
      <c r="A26" s="15" t="s">
        <v>527</v>
      </c>
      <c r="B26" s="108"/>
      <c r="C26" s="93">
        <v>0</v>
      </c>
      <c r="D26" s="93">
        <v>0</v>
      </c>
      <c r="E26" s="91"/>
    </row>
    <row r="27" spans="1:5" ht="39" thickBot="1" x14ac:dyDescent="0.3">
      <c r="A27" s="15" t="s">
        <v>529</v>
      </c>
      <c r="B27" s="108" t="s">
        <v>526</v>
      </c>
      <c r="C27" s="93">
        <v>0</v>
      </c>
      <c r="D27" s="93">
        <v>0</v>
      </c>
      <c r="E27" s="91"/>
    </row>
    <row r="28" spans="1:5" ht="26.25" thickBot="1" x14ac:dyDescent="0.3">
      <c r="A28" s="15" t="s">
        <v>528</v>
      </c>
      <c r="B28" s="108" t="s">
        <v>526</v>
      </c>
      <c r="C28" s="93">
        <v>0</v>
      </c>
      <c r="D28" s="93">
        <v>0</v>
      </c>
      <c r="E28" s="91"/>
    </row>
    <row r="29" spans="1:5" ht="16.5" thickBot="1" x14ac:dyDescent="0.3">
      <c r="A29" s="15" t="s">
        <v>261</v>
      </c>
      <c r="B29" s="108" t="s">
        <v>14</v>
      </c>
      <c r="C29" s="93">
        <v>0</v>
      </c>
      <c r="D29" s="93">
        <v>0</v>
      </c>
      <c r="E29" s="91"/>
    </row>
    <row r="30" spans="1:5" ht="16.5" thickBot="1" x14ac:dyDescent="0.3">
      <c r="A30" s="15" t="s">
        <v>475</v>
      </c>
      <c r="B30" s="108" t="s">
        <v>16</v>
      </c>
      <c r="C30" s="93">
        <v>0</v>
      </c>
      <c r="D30" s="93">
        <v>0</v>
      </c>
      <c r="E30" s="91"/>
    </row>
    <row r="31" spans="1:5" ht="16.5" thickBot="1" x14ac:dyDescent="0.3">
      <c r="A31" s="15" t="s">
        <v>527</v>
      </c>
      <c r="B31" s="108" t="s">
        <v>526</v>
      </c>
      <c r="C31" s="93">
        <v>0</v>
      </c>
      <c r="D31" s="93">
        <v>0</v>
      </c>
    </row>
    <row r="32" spans="1:5" ht="32.25" thickBot="1" x14ac:dyDescent="0.3">
      <c r="A32" s="15" t="s">
        <v>525</v>
      </c>
      <c r="B32" s="108" t="s">
        <v>524</v>
      </c>
      <c r="C32" s="93">
        <v>0</v>
      </c>
      <c r="D32" s="93">
        <v>0</v>
      </c>
    </row>
    <row r="33" spans="1:4" ht="16.5" thickBot="1" x14ac:dyDescent="0.3">
      <c r="A33" s="15" t="s">
        <v>483</v>
      </c>
      <c r="B33" s="108" t="s">
        <v>14</v>
      </c>
      <c r="C33" s="93">
        <v>0</v>
      </c>
      <c r="D33" s="93">
        <v>0</v>
      </c>
    </row>
    <row r="34" spans="1:4" ht="16.5" thickBot="1" x14ac:dyDescent="0.3">
      <c r="A34" s="15" t="s">
        <v>523</v>
      </c>
      <c r="B34" s="108" t="s">
        <v>16</v>
      </c>
      <c r="C34" s="93">
        <v>0</v>
      </c>
      <c r="D34" s="93">
        <v>0</v>
      </c>
    </row>
    <row r="35" spans="1:4" ht="39" thickBot="1" x14ac:dyDescent="0.3">
      <c r="A35" s="15" t="s">
        <v>522</v>
      </c>
      <c r="B35" s="108" t="s">
        <v>28</v>
      </c>
      <c r="C35" s="93">
        <v>0</v>
      </c>
      <c r="D35" s="93">
        <v>0</v>
      </c>
    </row>
    <row r="36" spans="1:4" ht="26.25" thickBot="1" x14ac:dyDescent="0.3">
      <c r="A36" s="15" t="s">
        <v>519</v>
      </c>
      <c r="B36" s="108" t="s">
        <v>476</v>
      </c>
      <c r="C36" s="93">
        <v>0</v>
      </c>
      <c r="D36" s="93">
        <v>0</v>
      </c>
    </row>
    <row r="37" spans="1:4" ht="16.5" thickBot="1" x14ac:dyDescent="0.3">
      <c r="A37" s="15" t="s">
        <v>261</v>
      </c>
      <c r="B37" s="108" t="s">
        <v>14</v>
      </c>
      <c r="C37" s="93">
        <v>0</v>
      </c>
      <c r="D37" s="93">
        <v>0</v>
      </c>
    </row>
    <row r="38" spans="1:4" ht="16.5" thickBot="1" x14ac:dyDescent="0.3">
      <c r="A38" s="15" t="s">
        <v>475</v>
      </c>
      <c r="B38" s="108" t="s">
        <v>16</v>
      </c>
      <c r="C38" s="93">
        <v>0</v>
      </c>
      <c r="D38" s="93">
        <v>0</v>
      </c>
    </row>
    <row r="39" spans="1:4" ht="26.25" thickBot="1" x14ac:dyDescent="0.3">
      <c r="A39" s="15" t="s">
        <v>521</v>
      </c>
      <c r="B39" s="108" t="s">
        <v>28</v>
      </c>
      <c r="C39" s="93">
        <v>0</v>
      </c>
      <c r="D39" s="93">
        <v>0</v>
      </c>
    </row>
    <row r="40" spans="1:4" ht="26.25" thickBot="1" x14ac:dyDescent="0.3">
      <c r="A40" s="15" t="s">
        <v>520</v>
      </c>
      <c r="B40" s="108" t="s">
        <v>33</v>
      </c>
      <c r="C40" s="93">
        <v>0</v>
      </c>
      <c r="D40" s="93">
        <v>0</v>
      </c>
    </row>
    <row r="41" spans="1:4" ht="26.25" thickBot="1" x14ac:dyDescent="0.3">
      <c r="A41" s="15" t="s">
        <v>519</v>
      </c>
      <c r="B41" s="108" t="s">
        <v>476</v>
      </c>
      <c r="C41" s="93">
        <v>0</v>
      </c>
      <c r="D41" s="93">
        <v>0</v>
      </c>
    </row>
    <row r="42" spans="1:4" ht="16.5" thickBot="1" x14ac:dyDescent="0.3">
      <c r="A42" s="15" t="s">
        <v>261</v>
      </c>
      <c r="B42" s="108" t="s">
        <v>14</v>
      </c>
      <c r="C42" s="93">
        <v>0</v>
      </c>
      <c r="D42" s="93">
        <v>0</v>
      </c>
    </row>
    <row r="43" spans="1:4" ht="16.5" thickBot="1" x14ac:dyDescent="0.3">
      <c r="A43" s="15" t="s">
        <v>475</v>
      </c>
      <c r="B43" s="108" t="s">
        <v>16</v>
      </c>
      <c r="C43" s="93">
        <v>0</v>
      </c>
      <c r="D43" s="93">
        <v>0</v>
      </c>
    </row>
    <row r="44" spans="1:4" ht="26.25" thickBot="1" x14ac:dyDescent="0.3">
      <c r="A44" s="15" t="s">
        <v>518</v>
      </c>
      <c r="B44" s="108" t="s">
        <v>33</v>
      </c>
      <c r="C44" s="93">
        <v>0</v>
      </c>
      <c r="D44" s="93">
        <v>0</v>
      </c>
    </row>
    <row r="45" spans="1:4" ht="32.25" thickBot="1" x14ac:dyDescent="0.3">
      <c r="A45" s="15" t="s">
        <v>517</v>
      </c>
      <c r="B45" s="108" t="s">
        <v>516</v>
      </c>
      <c r="C45" s="93">
        <v>0</v>
      </c>
      <c r="D45" s="93">
        <v>0</v>
      </c>
    </row>
    <row r="46" spans="1:4" ht="26.25" thickBot="1" x14ac:dyDescent="0.3">
      <c r="A46" s="15" t="s">
        <v>515</v>
      </c>
      <c r="B46" s="108" t="s">
        <v>213</v>
      </c>
      <c r="C46" s="93">
        <v>0</v>
      </c>
      <c r="D46" s="93">
        <v>0</v>
      </c>
    </row>
    <row r="47" spans="1:4" ht="16.5" thickBot="1" x14ac:dyDescent="0.3">
      <c r="A47" s="15" t="s">
        <v>483</v>
      </c>
      <c r="B47" s="108" t="s">
        <v>14</v>
      </c>
      <c r="C47" s="93">
        <v>0</v>
      </c>
      <c r="D47" s="93">
        <v>0</v>
      </c>
    </row>
    <row r="48" spans="1:4" ht="16.5" thickBot="1" x14ac:dyDescent="0.3">
      <c r="A48" s="15" t="s">
        <v>482</v>
      </c>
      <c r="B48" s="108" t="s">
        <v>16</v>
      </c>
      <c r="C48" s="93">
        <v>0</v>
      </c>
      <c r="D48" s="93">
        <v>0</v>
      </c>
    </row>
    <row r="49" spans="1:4" ht="39" thickBot="1" x14ac:dyDescent="0.3">
      <c r="A49" s="15" t="s">
        <v>514</v>
      </c>
      <c r="B49" s="108" t="s">
        <v>510</v>
      </c>
      <c r="C49" s="93">
        <v>0</v>
      </c>
      <c r="D49" s="93">
        <v>0</v>
      </c>
    </row>
    <row r="50" spans="1:4" ht="26.25" thickBot="1" x14ac:dyDescent="0.3">
      <c r="A50" s="15" t="s">
        <v>513</v>
      </c>
      <c r="B50" s="108" t="s">
        <v>476</v>
      </c>
      <c r="C50" s="93">
        <v>0</v>
      </c>
      <c r="D50" s="93">
        <v>0</v>
      </c>
    </row>
    <row r="51" spans="1:4" ht="16.5" thickBot="1" x14ac:dyDescent="0.3">
      <c r="A51" s="15" t="s">
        <v>512</v>
      </c>
      <c r="B51" s="108" t="s">
        <v>14</v>
      </c>
      <c r="C51" s="93">
        <v>0</v>
      </c>
      <c r="D51" s="93">
        <v>0</v>
      </c>
    </row>
    <row r="52" spans="1:4" ht="16.5" thickBot="1" x14ac:dyDescent="0.3">
      <c r="A52" s="15" t="s">
        <v>507</v>
      </c>
      <c r="B52" s="108" t="s">
        <v>16</v>
      </c>
      <c r="C52" s="93">
        <v>0</v>
      </c>
      <c r="D52" s="93">
        <v>0</v>
      </c>
    </row>
    <row r="53" spans="1:4" ht="26.25" thickBot="1" x14ac:dyDescent="0.3">
      <c r="A53" s="15" t="s">
        <v>511</v>
      </c>
      <c r="B53" s="108" t="s">
        <v>510</v>
      </c>
      <c r="C53" s="93">
        <v>0</v>
      </c>
      <c r="D53" s="93">
        <v>0</v>
      </c>
    </row>
    <row r="54" spans="1:4" ht="39" thickBot="1" x14ac:dyDescent="0.3">
      <c r="A54" s="15" t="s">
        <v>509</v>
      </c>
      <c r="B54" s="108" t="s">
        <v>505</v>
      </c>
      <c r="C54" s="93">
        <v>0</v>
      </c>
      <c r="D54" s="93">
        <v>0</v>
      </c>
    </row>
    <row r="55" spans="1:4" ht="26.25" thickBot="1" x14ac:dyDescent="0.3">
      <c r="A55" s="15" t="s">
        <v>508</v>
      </c>
      <c r="B55" s="108" t="s">
        <v>476</v>
      </c>
      <c r="C55" s="93">
        <v>0</v>
      </c>
      <c r="D55" s="93">
        <v>0</v>
      </c>
    </row>
    <row r="56" spans="1:4" ht="16.5" thickBot="1" x14ac:dyDescent="0.3">
      <c r="A56" s="15" t="s">
        <v>261</v>
      </c>
      <c r="B56" s="108" t="s">
        <v>14</v>
      </c>
      <c r="C56" s="93">
        <v>0</v>
      </c>
      <c r="D56" s="93">
        <v>0</v>
      </c>
    </row>
    <row r="57" spans="1:4" ht="16.5" thickBot="1" x14ac:dyDescent="0.3">
      <c r="A57" s="15" t="s">
        <v>507</v>
      </c>
      <c r="B57" s="108" t="s">
        <v>16</v>
      </c>
      <c r="C57" s="93">
        <v>0</v>
      </c>
      <c r="D57" s="93">
        <v>0</v>
      </c>
    </row>
    <row r="58" spans="1:4" ht="26.25" thickBot="1" x14ac:dyDescent="0.3">
      <c r="A58" s="15" t="s">
        <v>506</v>
      </c>
      <c r="B58" s="108" t="s">
        <v>505</v>
      </c>
      <c r="C58" s="93">
        <v>0</v>
      </c>
      <c r="D58" s="93">
        <v>0</v>
      </c>
    </row>
    <row r="59" spans="1:4" ht="16.5" thickBot="1" x14ac:dyDescent="0.3">
      <c r="A59" s="15" t="s">
        <v>504</v>
      </c>
      <c r="B59" s="108" t="s">
        <v>218</v>
      </c>
      <c r="C59" s="93">
        <v>0</v>
      </c>
      <c r="D59" s="93">
        <v>0</v>
      </c>
    </row>
    <row r="60" spans="1:4" ht="16.5" thickBot="1" x14ac:dyDescent="0.3">
      <c r="A60" s="15" t="s">
        <v>503</v>
      </c>
      <c r="B60" s="108" t="s">
        <v>14</v>
      </c>
      <c r="C60" s="93">
        <v>0</v>
      </c>
      <c r="D60" s="93">
        <v>0</v>
      </c>
    </row>
    <row r="61" spans="1:4" ht="16.5" thickBot="1" x14ac:dyDescent="0.3">
      <c r="A61" s="15" t="s">
        <v>502</v>
      </c>
      <c r="B61" s="108" t="s">
        <v>16</v>
      </c>
      <c r="C61" s="93">
        <v>0</v>
      </c>
      <c r="D61" s="93">
        <v>0</v>
      </c>
    </row>
    <row r="62" spans="1:4" ht="39" thickBot="1" x14ac:dyDescent="0.3">
      <c r="A62" s="15" t="s">
        <v>501</v>
      </c>
      <c r="B62" s="108" t="s">
        <v>499</v>
      </c>
      <c r="C62" s="93">
        <v>0</v>
      </c>
      <c r="D62" s="93">
        <v>0</v>
      </c>
    </row>
    <row r="63" spans="1:4" ht="26.25" thickBot="1" x14ac:dyDescent="0.3">
      <c r="A63" s="15" t="s">
        <v>500</v>
      </c>
      <c r="B63" s="108" t="s">
        <v>476</v>
      </c>
      <c r="C63" s="93">
        <v>0</v>
      </c>
      <c r="D63" s="93">
        <v>0</v>
      </c>
    </row>
    <row r="64" spans="1:4" ht="16.5" thickBot="1" x14ac:dyDescent="0.3">
      <c r="A64" s="15" t="s">
        <v>261</v>
      </c>
      <c r="B64" s="108" t="s">
        <v>14</v>
      </c>
      <c r="C64" s="93">
        <v>0</v>
      </c>
      <c r="D64" s="93">
        <v>0</v>
      </c>
    </row>
    <row r="65" spans="1:4" ht="16.5" thickBot="1" x14ac:dyDescent="0.3">
      <c r="A65" s="15" t="s">
        <v>475</v>
      </c>
      <c r="B65" s="108" t="s">
        <v>16</v>
      </c>
      <c r="C65" s="93">
        <v>0</v>
      </c>
      <c r="D65" s="93">
        <v>0</v>
      </c>
    </row>
    <row r="66" spans="1:4" ht="26.25" thickBot="1" x14ac:dyDescent="0.3">
      <c r="A66" s="15" t="s">
        <v>496</v>
      </c>
      <c r="B66" s="108" t="s">
        <v>499</v>
      </c>
      <c r="C66" s="93">
        <v>0</v>
      </c>
      <c r="D66" s="93">
        <v>0</v>
      </c>
    </row>
    <row r="67" spans="1:4" ht="26.25" thickBot="1" x14ac:dyDescent="0.3">
      <c r="A67" s="15" t="s">
        <v>498</v>
      </c>
      <c r="B67" s="108" t="s">
        <v>495</v>
      </c>
      <c r="C67" s="93">
        <v>0</v>
      </c>
      <c r="D67" s="93">
        <v>0</v>
      </c>
    </row>
    <row r="68" spans="1:4" ht="26.25" thickBot="1" x14ac:dyDescent="0.3">
      <c r="A68" s="15" t="s">
        <v>497</v>
      </c>
      <c r="B68" s="108" t="s">
        <v>476</v>
      </c>
      <c r="C68" s="93">
        <v>0</v>
      </c>
      <c r="D68" s="93">
        <v>0</v>
      </c>
    </row>
    <row r="69" spans="1:4" ht="16.5" thickBot="1" x14ac:dyDescent="0.3">
      <c r="A69" s="15" t="s">
        <v>261</v>
      </c>
      <c r="B69" s="108" t="s">
        <v>14</v>
      </c>
      <c r="C69" s="93">
        <v>0</v>
      </c>
      <c r="D69" s="93">
        <v>0</v>
      </c>
    </row>
    <row r="70" spans="1:4" ht="16.5" thickBot="1" x14ac:dyDescent="0.3">
      <c r="A70" s="15" t="s">
        <v>475</v>
      </c>
      <c r="B70" s="108" t="s">
        <v>16</v>
      </c>
      <c r="C70" s="93">
        <v>0</v>
      </c>
      <c r="D70" s="93">
        <v>0</v>
      </c>
    </row>
    <row r="71" spans="1:4" ht="26.25" thickBot="1" x14ac:dyDescent="0.3">
      <c r="A71" s="15" t="s">
        <v>496</v>
      </c>
      <c r="B71" s="108" t="s">
        <v>495</v>
      </c>
      <c r="C71" s="93">
        <v>0</v>
      </c>
      <c r="D71" s="93">
        <v>0</v>
      </c>
    </row>
    <row r="72" spans="1:4" ht="32.25" thickBot="1" x14ac:dyDescent="0.3">
      <c r="A72" s="15" t="s">
        <v>494</v>
      </c>
      <c r="B72" s="108" t="s">
        <v>493</v>
      </c>
      <c r="C72" s="93">
        <v>0</v>
      </c>
      <c r="D72" s="93">
        <v>0</v>
      </c>
    </row>
    <row r="73" spans="1:4" ht="16.5" thickBot="1" x14ac:dyDescent="0.3">
      <c r="A73" s="15" t="s">
        <v>483</v>
      </c>
      <c r="B73" s="108" t="s">
        <v>14</v>
      </c>
      <c r="C73" s="93">
        <v>0</v>
      </c>
      <c r="D73" s="93">
        <v>0</v>
      </c>
    </row>
    <row r="74" spans="1:4" ht="16.5" thickBot="1" x14ac:dyDescent="0.3">
      <c r="A74" s="15" t="s">
        <v>482</v>
      </c>
      <c r="B74" s="108" t="s">
        <v>16</v>
      </c>
      <c r="C74" s="93">
        <v>0</v>
      </c>
      <c r="D74" s="93">
        <v>0</v>
      </c>
    </row>
    <row r="75" spans="1:4" ht="39" thickBot="1" x14ac:dyDescent="0.3">
      <c r="A75" s="15" t="s">
        <v>492</v>
      </c>
      <c r="B75" s="108" t="s">
        <v>490</v>
      </c>
      <c r="C75" s="93">
        <v>0</v>
      </c>
      <c r="D75" s="93">
        <v>0</v>
      </c>
    </row>
    <row r="76" spans="1:4" ht="26.25" thickBot="1" x14ac:dyDescent="0.3">
      <c r="A76" s="15" t="s">
        <v>491</v>
      </c>
      <c r="B76" s="108" t="s">
        <v>476</v>
      </c>
      <c r="C76" s="93">
        <v>0</v>
      </c>
      <c r="D76" s="93">
        <v>0</v>
      </c>
    </row>
    <row r="77" spans="1:4" ht="16.5" thickBot="1" x14ac:dyDescent="0.3">
      <c r="A77" s="15" t="s">
        <v>261</v>
      </c>
      <c r="B77" s="108" t="s">
        <v>14</v>
      </c>
      <c r="C77" s="93">
        <v>0</v>
      </c>
      <c r="D77" s="93">
        <v>0</v>
      </c>
    </row>
    <row r="78" spans="1:4" ht="16.5" thickBot="1" x14ac:dyDescent="0.3">
      <c r="A78" s="15" t="s">
        <v>475</v>
      </c>
      <c r="B78" s="108" t="s">
        <v>16</v>
      </c>
      <c r="C78" s="93">
        <v>0</v>
      </c>
      <c r="D78" s="93">
        <v>0</v>
      </c>
    </row>
    <row r="79" spans="1:4" ht="26.25" thickBot="1" x14ac:dyDescent="0.3">
      <c r="A79" s="15" t="s">
        <v>487</v>
      </c>
      <c r="B79" s="108" t="s">
        <v>490</v>
      </c>
      <c r="C79" s="93">
        <v>0</v>
      </c>
      <c r="D79" s="93">
        <v>0</v>
      </c>
    </row>
    <row r="80" spans="1:4" ht="39" thickBot="1" x14ac:dyDescent="0.3">
      <c r="A80" s="15" t="s">
        <v>489</v>
      </c>
      <c r="B80" s="108" t="s">
        <v>486</v>
      </c>
      <c r="C80" s="93">
        <v>0</v>
      </c>
      <c r="D80" s="93">
        <v>0</v>
      </c>
    </row>
    <row r="81" spans="1:4" ht="26.25" thickBot="1" x14ac:dyDescent="0.3">
      <c r="A81" s="15" t="s">
        <v>488</v>
      </c>
      <c r="B81" s="108" t="s">
        <v>476</v>
      </c>
      <c r="C81" s="93">
        <v>0</v>
      </c>
      <c r="D81" s="93">
        <v>0</v>
      </c>
    </row>
    <row r="82" spans="1:4" ht="16.5" thickBot="1" x14ac:dyDescent="0.3">
      <c r="A82" s="15" t="s">
        <v>261</v>
      </c>
      <c r="B82" s="108" t="s">
        <v>14</v>
      </c>
      <c r="C82" s="93">
        <v>0</v>
      </c>
      <c r="D82" s="93">
        <v>0</v>
      </c>
    </row>
    <row r="83" spans="1:4" ht="16.5" thickBot="1" x14ac:dyDescent="0.3">
      <c r="A83" s="15" t="s">
        <v>475</v>
      </c>
      <c r="B83" s="108" t="s">
        <v>16</v>
      </c>
      <c r="C83" s="93">
        <v>0</v>
      </c>
      <c r="D83" s="93">
        <v>0</v>
      </c>
    </row>
    <row r="84" spans="1:4" ht="26.25" thickBot="1" x14ac:dyDescent="0.3">
      <c r="A84" s="15" t="s">
        <v>487</v>
      </c>
      <c r="B84" s="108" t="s">
        <v>486</v>
      </c>
      <c r="C84" s="93">
        <v>0</v>
      </c>
      <c r="D84" s="93">
        <v>0</v>
      </c>
    </row>
    <row r="85" spans="1:4" ht="32.25" thickBot="1" x14ac:dyDescent="0.3">
      <c r="A85" s="15" t="s">
        <v>485</v>
      </c>
      <c r="B85" s="108" t="s">
        <v>484</v>
      </c>
      <c r="C85" s="93">
        <v>0</v>
      </c>
      <c r="D85" s="93">
        <v>0</v>
      </c>
    </row>
    <row r="86" spans="1:4" ht="16.5" thickBot="1" x14ac:dyDescent="0.3">
      <c r="A86" s="15" t="s">
        <v>483</v>
      </c>
      <c r="B86" s="108" t="s">
        <v>14</v>
      </c>
      <c r="C86" s="93">
        <v>0</v>
      </c>
      <c r="D86" s="93">
        <v>0</v>
      </c>
    </row>
    <row r="87" spans="1:4" ht="16.5" thickBot="1" x14ac:dyDescent="0.3">
      <c r="A87" s="15" t="s">
        <v>482</v>
      </c>
      <c r="B87" s="108" t="s">
        <v>16</v>
      </c>
      <c r="C87" s="93">
        <v>0</v>
      </c>
      <c r="D87" s="93">
        <v>0</v>
      </c>
    </row>
    <row r="88" spans="1:4" ht="39" thickBot="1" x14ac:dyDescent="0.3">
      <c r="A88" s="15" t="s">
        <v>481</v>
      </c>
      <c r="B88" s="108" t="s">
        <v>479</v>
      </c>
      <c r="C88" s="93">
        <v>0</v>
      </c>
      <c r="D88" s="93">
        <v>0</v>
      </c>
    </row>
    <row r="89" spans="1:4" ht="26.25" thickBot="1" x14ac:dyDescent="0.3">
      <c r="A89" s="15" t="s">
        <v>480</v>
      </c>
      <c r="B89" s="108" t="s">
        <v>476</v>
      </c>
      <c r="C89" s="93">
        <v>0</v>
      </c>
      <c r="D89" s="93">
        <v>0</v>
      </c>
    </row>
    <row r="90" spans="1:4" ht="16.5" thickBot="1" x14ac:dyDescent="0.3">
      <c r="A90" s="15" t="s">
        <v>261</v>
      </c>
      <c r="B90" s="108" t="s">
        <v>14</v>
      </c>
      <c r="C90" s="93">
        <v>0</v>
      </c>
      <c r="D90" s="93">
        <v>0</v>
      </c>
    </row>
    <row r="91" spans="1:4" ht="16.5" thickBot="1" x14ac:dyDescent="0.3">
      <c r="A91" s="15" t="s">
        <v>475</v>
      </c>
      <c r="B91" s="108" t="s">
        <v>16</v>
      </c>
      <c r="C91" s="93">
        <v>0</v>
      </c>
      <c r="D91" s="93">
        <v>0</v>
      </c>
    </row>
    <row r="92" spans="1:4" ht="26.25" thickBot="1" x14ac:dyDescent="0.3">
      <c r="A92" s="15" t="s">
        <v>474</v>
      </c>
      <c r="B92" s="108" t="s">
        <v>479</v>
      </c>
      <c r="C92" s="93">
        <v>0</v>
      </c>
      <c r="D92" s="93">
        <v>0</v>
      </c>
    </row>
    <row r="93" spans="1:4" ht="26.25" thickBot="1" x14ac:dyDescent="0.3">
      <c r="A93" s="15" t="s">
        <v>478</v>
      </c>
      <c r="B93" s="108" t="s">
        <v>473</v>
      </c>
      <c r="C93" s="93">
        <v>0</v>
      </c>
      <c r="D93" s="93">
        <v>0</v>
      </c>
    </row>
    <row r="94" spans="1:4" ht="26.25" thickBot="1" x14ac:dyDescent="0.3">
      <c r="A94" s="15" t="s">
        <v>477</v>
      </c>
      <c r="B94" s="108" t="s">
        <v>476</v>
      </c>
      <c r="C94" s="93">
        <v>0</v>
      </c>
      <c r="D94" s="93">
        <v>0</v>
      </c>
    </row>
    <row r="95" spans="1:4" ht="16.5" thickBot="1" x14ac:dyDescent="0.3">
      <c r="A95" s="15" t="s">
        <v>261</v>
      </c>
      <c r="B95" s="108" t="s">
        <v>14</v>
      </c>
      <c r="C95" s="93">
        <v>0</v>
      </c>
      <c r="D95" s="93">
        <v>0</v>
      </c>
    </row>
    <row r="96" spans="1:4" ht="16.5" thickBot="1" x14ac:dyDescent="0.3">
      <c r="A96" s="15" t="s">
        <v>475</v>
      </c>
      <c r="B96" s="108" t="s">
        <v>16</v>
      </c>
      <c r="C96" s="93">
        <v>0</v>
      </c>
      <c r="D96" s="93">
        <v>0</v>
      </c>
    </row>
    <row r="97" spans="1:4" ht="26.25" thickBot="1" x14ac:dyDescent="0.3">
      <c r="A97" s="15" t="s">
        <v>474</v>
      </c>
      <c r="B97" s="108" t="s">
        <v>473</v>
      </c>
      <c r="C97" s="93">
        <v>0</v>
      </c>
      <c r="D97" s="93">
        <v>0</v>
      </c>
    </row>
    <row r="98" spans="1:4" ht="32.25" thickBot="1" x14ac:dyDescent="0.3">
      <c r="A98" s="15" t="s">
        <v>472</v>
      </c>
      <c r="B98" s="108" t="s">
        <v>471</v>
      </c>
      <c r="C98" s="93">
        <v>0</v>
      </c>
      <c r="D98" s="93">
        <v>0</v>
      </c>
    </row>
    <row r="99" spans="1:4" ht="39" thickBot="1" x14ac:dyDescent="0.3">
      <c r="A99" s="15" t="s">
        <v>470</v>
      </c>
      <c r="B99" s="108" t="s">
        <v>469</v>
      </c>
      <c r="C99" s="93">
        <v>0</v>
      </c>
      <c r="D99" s="93">
        <v>0</v>
      </c>
    </row>
    <row r="100" spans="1:4" ht="16.5" thickBot="1" x14ac:dyDescent="0.3">
      <c r="A100" s="15" t="s">
        <v>216</v>
      </c>
      <c r="B100" s="108" t="s">
        <v>14</v>
      </c>
      <c r="C100" s="93">
        <v>0</v>
      </c>
      <c r="D100" s="93">
        <v>0</v>
      </c>
    </row>
    <row r="101" spans="1:4" ht="16.5" thickBot="1" x14ac:dyDescent="0.3">
      <c r="A101" s="15" t="s">
        <v>209</v>
      </c>
      <c r="B101" s="108" t="s">
        <v>16</v>
      </c>
      <c r="C101" s="93">
        <v>0</v>
      </c>
      <c r="D101" s="93">
        <v>0</v>
      </c>
    </row>
    <row r="102" spans="1:4" ht="26.25" thickBot="1" x14ac:dyDescent="0.3">
      <c r="A102" s="15" t="s">
        <v>468</v>
      </c>
      <c r="B102" s="108" t="s">
        <v>467</v>
      </c>
      <c r="C102" s="93">
        <v>0</v>
      </c>
      <c r="D102" s="93">
        <v>0</v>
      </c>
    </row>
    <row r="103" spans="1:4" ht="16.5" thickBot="1" x14ac:dyDescent="0.3">
      <c r="A103" s="15" t="s">
        <v>216</v>
      </c>
      <c r="B103" s="108" t="s">
        <v>14</v>
      </c>
      <c r="C103" s="93">
        <v>0</v>
      </c>
      <c r="D103" s="93">
        <v>0</v>
      </c>
    </row>
    <row r="104" spans="1:4" ht="16.5" thickBot="1" x14ac:dyDescent="0.3">
      <c r="A104" s="15" t="s">
        <v>209</v>
      </c>
      <c r="B104" s="108" t="s">
        <v>16</v>
      </c>
      <c r="C104" s="93">
        <v>0</v>
      </c>
      <c r="D104" s="93">
        <v>0</v>
      </c>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election activeCell="M9" sqref="M9"/>
    </sheetView>
  </sheetViews>
  <sheetFormatPr defaultRowHeight="15" x14ac:dyDescent="0.25"/>
  <cols>
    <col min="1" max="1" width="25.7109375" customWidth="1"/>
    <col min="2" max="2" width="9.28515625" customWidth="1"/>
    <col min="3" max="3" width="11.85546875" customWidth="1"/>
    <col min="4" max="4" width="12.140625" customWidth="1"/>
    <col min="5" max="5" width="12.28515625" customWidth="1"/>
    <col min="6" max="6" width="13.7109375" customWidth="1"/>
  </cols>
  <sheetData>
    <row r="1" spans="1:6" ht="18.75" x14ac:dyDescent="0.3">
      <c r="A1" s="358" t="s">
        <v>138</v>
      </c>
      <c r="B1" s="358"/>
      <c r="C1" s="358"/>
      <c r="D1" s="358"/>
      <c r="E1" s="358"/>
      <c r="F1" s="358"/>
    </row>
    <row r="3" spans="1:6" ht="51" x14ac:dyDescent="0.25">
      <c r="A3" s="42" t="s">
        <v>139</v>
      </c>
      <c r="B3" s="42" t="s">
        <v>140</v>
      </c>
      <c r="C3" s="42" t="s">
        <v>141</v>
      </c>
      <c r="D3" s="42" t="s">
        <v>142</v>
      </c>
      <c r="E3" s="42" t="s">
        <v>143</v>
      </c>
      <c r="F3" s="42" t="s">
        <v>144</v>
      </c>
    </row>
    <row r="4" spans="1:6" ht="25.5" x14ac:dyDescent="0.25">
      <c r="A4" s="26" t="s">
        <v>145</v>
      </c>
      <c r="B4" s="43">
        <v>0</v>
      </c>
      <c r="C4" s="43">
        <v>0</v>
      </c>
      <c r="D4" s="43">
        <v>0</v>
      </c>
      <c r="E4" s="43">
        <v>0</v>
      </c>
      <c r="F4" s="43">
        <v>0</v>
      </c>
    </row>
    <row r="5" spans="1:6" ht="51" x14ac:dyDescent="0.25">
      <c r="A5" s="26" t="s">
        <v>146</v>
      </c>
      <c r="B5" s="43">
        <v>0</v>
      </c>
      <c r="C5" s="43">
        <v>0</v>
      </c>
      <c r="D5" s="43">
        <v>0</v>
      </c>
      <c r="E5" s="43">
        <v>0</v>
      </c>
      <c r="F5" s="43">
        <v>0</v>
      </c>
    </row>
    <row r="6" spans="1:6" ht="63.75" x14ac:dyDescent="0.25">
      <c r="A6" s="26" t="s">
        <v>147</v>
      </c>
      <c r="B6" s="43">
        <v>159</v>
      </c>
      <c r="C6" s="43">
        <v>0</v>
      </c>
      <c r="D6" s="43">
        <v>0</v>
      </c>
      <c r="E6" s="43">
        <v>0</v>
      </c>
      <c r="F6" s="43">
        <v>0</v>
      </c>
    </row>
    <row r="7" spans="1:6" x14ac:dyDescent="0.25">
      <c r="A7" s="26" t="s">
        <v>148</v>
      </c>
      <c r="B7" s="43">
        <v>0</v>
      </c>
      <c r="C7" s="43">
        <v>0</v>
      </c>
      <c r="D7" s="43">
        <v>0</v>
      </c>
      <c r="E7" s="43">
        <v>0</v>
      </c>
      <c r="F7" s="43">
        <v>0</v>
      </c>
    </row>
    <row r="8" spans="1:6" x14ac:dyDescent="0.25">
      <c r="A8" s="26" t="s">
        <v>149</v>
      </c>
      <c r="B8" s="43">
        <v>159</v>
      </c>
      <c r="C8" s="43">
        <v>0</v>
      </c>
      <c r="D8" s="43">
        <v>0</v>
      </c>
      <c r="E8" s="43">
        <v>0</v>
      </c>
      <c r="F8" s="43">
        <v>0</v>
      </c>
    </row>
    <row r="9" spans="1:6" ht="38.25" x14ac:dyDescent="0.25">
      <c r="A9" s="26" t="s">
        <v>150</v>
      </c>
      <c r="B9" s="43">
        <v>0</v>
      </c>
      <c r="C9" s="43">
        <v>0</v>
      </c>
      <c r="D9" s="43">
        <v>0</v>
      </c>
      <c r="E9" s="43">
        <v>0</v>
      </c>
      <c r="F9" s="43">
        <v>0</v>
      </c>
    </row>
    <row r="10" spans="1:6" x14ac:dyDescent="0.25">
      <c r="A10" s="26" t="s">
        <v>151</v>
      </c>
      <c r="B10" s="43">
        <v>0</v>
      </c>
      <c r="C10" s="43">
        <v>0</v>
      </c>
      <c r="D10" s="43">
        <v>0</v>
      </c>
      <c r="E10" s="43">
        <v>0</v>
      </c>
      <c r="F10" s="43">
        <v>0</v>
      </c>
    </row>
    <row r="11" spans="1:6" x14ac:dyDescent="0.25">
      <c r="A11" s="26" t="s">
        <v>152</v>
      </c>
      <c r="B11" s="43">
        <v>0</v>
      </c>
      <c r="C11" s="43">
        <v>0</v>
      </c>
      <c r="D11" s="43">
        <v>0</v>
      </c>
      <c r="E11" s="43">
        <v>0</v>
      </c>
      <c r="F11" s="43">
        <v>0</v>
      </c>
    </row>
    <row r="12" spans="1:6" x14ac:dyDescent="0.25">
      <c r="A12" s="26" t="s">
        <v>153</v>
      </c>
      <c r="B12" s="43">
        <v>0</v>
      </c>
      <c r="C12" s="43">
        <v>0</v>
      </c>
      <c r="D12" s="43">
        <v>0</v>
      </c>
      <c r="E12" s="43">
        <v>0</v>
      </c>
      <c r="F12" s="43">
        <v>0</v>
      </c>
    </row>
    <row r="13" spans="1:6" ht="25.5" x14ac:dyDescent="0.25">
      <c r="A13" s="26" t="s">
        <v>154</v>
      </c>
      <c r="B13" s="43">
        <v>0</v>
      </c>
      <c r="C13" s="43">
        <v>0</v>
      </c>
      <c r="D13" s="43">
        <v>0</v>
      </c>
      <c r="E13" s="43">
        <v>0</v>
      </c>
      <c r="F13" s="43">
        <v>0</v>
      </c>
    </row>
    <row r="14" spans="1:6" x14ac:dyDescent="0.25">
      <c r="A14" s="26" t="s">
        <v>155</v>
      </c>
      <c r="B14" s="43">
        <v>0</v>
      </c>
      <c r="C14" s="43">
        <v>0</v>
      </c>
      <c r="D14" s="43">
        <v>0</v>
      </c>
      <c r="E14" s="43">
        <v>0</v>
      </c>
      <c r="F14" s="43">
        <v>0</v>
      </c>
    </row>
    <row r="15" spans="1:6" ht="25.5" x14ac:dyDescent="0.25">
      <c r="A15" s="26" t="s">
        <v>156</v>
      </c>
      <c r="B15" s="43">
        <v>0</v>
      </c>
      <c r="C15" s="43">
        <v>0</v>
      </c>
      <c r="D15" s="43">
        <v>0</v>
      </c>
      <c r="E15" s="43">
        <v>0</v>
      </c>
      <c r="F15" s="43">
        <v>0</v>
      </c>
    </row>
    <row r="16" spans="1:6" x14ac:dyDescent="0.25">
      <c r="A16" s="26" t="s">
        <v>157</v>
      </c>
      <c r="B16" s="43">
        <v>0</v>
      </c>
      <c r="C16" s="43">
        <v>0</v>
      </c>
      <c r="D16" s="43">
        <v>0</v>
      </c>
      <c r="E16" s="43">
        <v>0</v>
      </c>
      <c r="F16" s="43">
        <v>0</v>
      </c>
    </row>
    <row r="17" spans="1:6" x14ac:dyDescent="0.25">
      <c r="A17" s="26" t="s">
        <v>158</v>
      </c>
      <c r="B17" s="43">
        <v>0</v>
      </c>
      <c r="C17" s="43">
        <v>0</v>
      </c>
      <c r="D17" s="43">
        <v>0</v>
      </c>
      <c r="E17" s="43">
        <v>0</v>
      </c>
      <c r="F17" s="43">
        <v>0</v>
      </c>
    </row>
    <row r="18" spans="1:6" ht="25.5" x14ac:dyDescent="0.25">
      <c r="A18" s="26" t="s">
        <v>159</v>
      </c>
      <c r="B18" s="43">
        <v>0</v>
      </c>
      <c r="C18" s="43">
        <v>0</v>
      </c>
      <c r="D18" s="43">
        <v>0</v>
      </c>
      <c r="E18" s="43">
        <v>0</v>
      </c>
      <c r="F18" s="43">
        <v>0</v>
      </c>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H293"/>
  <sheetViews>
    <sheetView tabSelected="1" view="pageLayout" topLeftCell="A274" zoomScaleSheetLayoutView="82" workbookViewId="0">
      <selection activeCell="F6" sqref="F6:F282"/>
    </sheetView>
  </sheetViews>
  <sheetFormatPr defaultRowHeight="15" x14ac:dyDescent="0.25"/>
  <cols>
    <col min="1" max="1" width="14" customWidth="1"/>
    <col min="2" max="2" width="14.42578125" customWidth="1"/>
    <col min="3" max="3" width="15.42578125" customWidth="1"/>
    <col min="4" max="4" width="31.5703125" customWidth="1"/>
    <col min="5" max="5" width="13.42578125" customWidth="1"/>
    <col min="6" max="6" width="33.42578125" customWidth="1"/>
    <col min="7" max="7" width="17.140625" customWidth="1"/>
    <col min="8" max="8" width="13.85546875" customWidth="1"/>
  </cols>
  <sheetData>
    <row r="1" spans="1:8" x14ac:dyDescent="0.25">
      <c r="A1" s="343" t="s">
        <v>567</v>
      </c>
      <c r="B1" s="343"/>
      <c r="C1" s="343"/>
      <c r="D1" s="343"/>
      <c r="E1" s="343"/>
      <c r="F1" s="343"/>
      <c r="G1" s="343"/>
    </row>
    <row r="2" spans="1:8" x14ac:dyDescent="0.25">
      <c r="A2" s="343" t="s">
        <v>566</v>
      </c>
      <c r="B2" s="343"/>
      <c r="C2" s="343"/>
      <c r="D2" s="343"/>
      <c r="E2" s="343"/>
      <c r="F2" s="343"/>
      <c r="G2" s="343"/>
    </row>
    <row r="3" spans="1:8" x14ac:dyDescent="0.25">
      <c r="A3" s="343" t="s">
        <v>565</v>
      </c>
      <c r="B3" s="343"/>
      <c r="C3" s="343"/>
      <c r="D3" s="343"/>
      <c r="E3" s="343"/>
      <c r="F3" s="343"/>
      <c r="G3" s="343"/>
    </row>
    <row r="5" spans="1:8" ht="46.5" customHeight="1" x14ac:dyDescent="0.25">
      <c r="A5" s="115" t="s">
        <v>564</v>
      </c>
      <c r="B5" s="247" t="s">
        <v>549</v>
      </c>
      <c r="C5" s="115" t="s">
        <v>548</v>
      </c>
      <c r="D5" s="115" t="s">
        <v>563</v>
      </c>
      <c r="E5" s="43" t="s">
        <v>562</v>
      </c>
      <c r="F5" s="115" t="s">
        <v>561</v>
      </c>
      <c r="G5" s="115" t="s">
        <v>544</v>
      </c>
    </row>
    <row r="6" spans="1:8" ht="46.5" customHeight="1" x14ac:dyDescent="0.25">
      <c r="A6" s="236">
        <v>43469</v>
      </c>
      <c r="B6" s="115" t="s">
        <v>453</v>
      </c>
      <c r="C6" s="240">
        <v>29023866100110</v>
      </c>
      <c r="D6" s="115" t="s">
        <v>1055</v>
      </c>
      <c r="E6" s="115"/>
      <c r="F6" s="248"/>
      <c r="G6" s="116">
        <v>3366.34</v>
      </c>
    </row>
    <row r="7" spans="1:8" ht="46.5" customHeight="1" x14ac:dyDescent="0.25">
      <c r="A7" s="236">
        <v>43469</v>
      </c>
      <c r="B7" s="115" t="s">
        <v>453</v>
      </c>
      <c r="C7" s="240">
        <v>29023866100110</v>
      </c>
      <c r="D7" s="115" t="s">
        <v>1056</v>
      </c>
      <c r="E7" s="115"/>
      <c r="F7" s="115"/>
      <c r="G7" s="116">
        <v>3267.33</v>
      </c>
    </row>
    <row r="8" spans="1:8" ht="46.5" customHeight="1" x14ac:dyDescent="0.25">
      <c r="A8" s="236">
        <v>43474</v>
      </c>
      <c r="B8" s="115" t="s">
        <v>453</v>
      </c>
      <c r="C8" s="240">
        <v>29023866100110</v>
      </c>
      <c r="D8" s="115" t="s">
        <v>1057</v>
      </c>
      <c r="E8" s="240"/>
      <c r="F8" s="115"/>
      <c r="G8" s="116">
        <v>3267.33</v>
      </c>
    </row>
    <row r="9" spans="1:8" ht="38.25" customHeight="1" x14ac:dyDescent="0.25">
      <c r="A9" s="236">
        <v>43474</v>
      </c>
      <c r="B9" s="115" t="s">
        <v>453</v>
      </c>
      <c r="C9" s="240">
        <v>29023866100110</v>
      </c>
      <c r="D9" s="115" t="s">
        <v>1058</v>
      </c>
      <c r="E9" s="240"/>
      <c r="F9" s="115"/>
      <c r="G9" s="116">
        <v>3366.34</v>
      </c>
      <c r="H9" s="121"/>
    </row>
    <row r="10" spans="1:8" ht="40.5" customHeight="1" x14ac:dyDescent="0.25">
      <c r="A10" s="236">
        <v>43474</v>
      </c>
      <c r="B10" s="115" t="s">
        <v>453</v>
      </c>
      <c r="C10" s="240">
        <v>29023866100110</v>
      </c>
      <c r="D10" s="115" t="s">
        <v>1059</v>
      </c>
      <c r="E10" s="240"/>
      <c r="F10" s="115"/>
      <c r="G10" s="116">
        <v>3366.34</v>
      </c>
    </row>
    <row r="11" spans="1:8" ht="55.5" customHeight="1" x14ac:dyDescent="0.25">
      <c r="A11" s="236">
        <v>43474</v>
      </c>
      <c r="B11" s="115" t="s">
        <v>453</v>
      </c>
      <c r="C11" s="240">
        <v>29023866100110</v>
      </c>
      <c r="D11" s="115" t="s">
        <v>1060</v>
      </c>
      <c r="E11" s="115"/>
      <c r="F11" s="115"/>
      <c r="G11" s="116">
        <v>3366.34</v>
      </c>
    </row>
    <row r="12" spans="1:8" ht="47.25" customHeight="1" x14ac:dyDescent="0.25">
      <c r="A12" s="235" t="s">
        <v>1061</v>
      </c>
      <c r="B12" s="115" t="s">
        <v>453</v>
      </c>
      <c r="C12" s="240">
        <v>29023866100110</v>
      </c>
      <c r="D12" s="115" t="s">
        <v>1062</v>
      </c>
      <c r="E12" s="240"/>
      <c r="F12" s="115"/>
      <c r="G12" s="116">
        <v>3366.34</v>
      </c>
    </row>
    <row r="13" spans="1:8" ht="44.25" customHeight="1" x14ac:dyDescent="0.25">
      <c r="A13" s="235" t="s">
        <v>1061</v>
      </c>
      <c r="B13" s="115" t="s">
        <v>453</v>
      </c>
      <c r="C13" s="240">
        <v>29023866100110</v>
      </c>
      <c r="D13" s="115" t="s">
        <v>1063</v>
      </c>
      <c r="E13" s="240"/>
      <c r="F13" s="115"/>
      <c r="G13" s="116">
        <v>3366.34</v>
      </c>
    </row>
    <row r="14" spans="1:8" ht="51.75" customHeight="1" x14ac:dyDescent="0.25">
      <c r="A14" s="244" t="s">
        <v>1061</v>
      </c>
      <c r="B14" s="115" t="s">
        <v>453</v>
      </c>
      <c r="C14" s="240">
        <v>29023866100110</v>
      </c>
      <c r="D14" s="115" t="s">
        <v>1064</v>
      </c>
      <c r="E14" s="115"/>
      <c r="F14" s="115"/>
      <c r="G14" s="116">
        <v>2752.3</v>
      </c>
    </row>
    <row r="15" spans="1:8" ht="33.75" customHeight="1" x14ac:dyDescent="0.25">
      <c r="A15" s="244" t="s">
        <v>1065</v>
      </c>
      <c r="B15" s="115" t="s">
        <v>453</v>
      </c>
      <c r="C15" s="240">
        <v>29023866100110</v>
      </c>
      <c r="D15" s="115" t="s">
        <v>1066</v>
      </c>
      <c r="E15" s="115"/>
      <c r="F15" s="115"/>
      <c r="G15" s="116">
        <v>2970.3</v>
      </c>
    </row>
    <row r="16" spans="1:8" ht="41.25" customHeight="1" x14ac:dyDescent="0.25">
      <c r="A16" s="244" t="s">
        <v>1065</v>
      </c>
      <c r="B16" s="115" t="s">
        <v>453</v>
      </c>
      <c r="C16" s="240">
        <v>29023866100110</v>
      </c>
      <c r="D16" s="115" t="s">
        <v>1067</v>
      </c>
      <c r="E16" s="115"/>
      <c r="F16" s="115"/>
      <c r="G16" s="116">
        <v>3366.34</v>
      </c>
    </row>
    <row r="17" spans="1:8" ht="55.5" customHeight="1" x14ac:dyDescent="0.25">
      <c r="A17" s="244" t="s">
        <v>1065</v>
      </c>
      <c r="B17" s="115" t="s">
        <v>453</v>
      </c>
      <c r="C17" s="240">
        <v>29023866100110</v>
      </c>
      <c r="D17" s="115" t="s">
        <v>1068</v>
      </c>
      <c r="E17" s="115"/>
      <c r="F17" s="115"/>
      <c r="G17" s="116">
        <v>3366.34</v>
      </c>
      <c r="H17" s="120"/>
    </row>
    <row r="18" spans="1:8" ht="42.75" customHeight="1" x14ac:dyDescent="0.25">
      <c r="A18" s="244" t="s">
        <v>1065</v>
      </c>
      <c r="B18" s="115" t="s">
        <v>453</v>
      </c>
      <c r="C18" s="240">
        <v>29023866100110</v>
      </c>
      <c r="D18" s="115" t="s">
        <v>1069</v>
      </c>
      <c r="E18" s="115"/>
      <c r="F18" s="115"/>
      <c r="G18" s="116">
        <v>3366.34</v>
      </c>
      <c r="H18" s="120"/>
    </row>
    <row r="19" spans="1:8" ht="41.25" customHeight="1" x14ac:dyDescent="0.25">
      <c r="A19" s="244" t="s">
        <v>1070</v>
      </c>
      <c r="B19" s="115" t="s">
        <v>453</v>
      </c>
      <c r="C19" s="240">
        <v>29023866100110</v>
      </c>
      <c r="D19" s="115" t="s">
        <v>1071</v>
      </c>
      <c r="E19" s="115"/>
      <c r="F19" s="115"/>
      <c r="G19" s="116">
        <v>3366.34</v>
      </c>
      <c r="H19" s="120"/>
    </row>
    <row r="20" spans="1:8" ht="46.5" customHeight="1" x14ac:dyDescent="0.25">
      <c r="A20" s="244" t="s">
        <v>1070</v>
      </c>
      <c r="B20" s="115" t="s">
        <v>453</v>
      </c>
      <c r="C20" s="240">
        <v>29023866100110</v>
      </c>
      <c r="D20" s="115" t="s">
        <v>1072</v>
      </c>
      <c r="E20" s="115"/>
      <c r="F20" s="115"/>
      <c r="G20" s="116">
        <v>3366.34</v>
      </c>
      <c r="H20" s="120"/>
    </row>
    <row r="21" spans="1:8" ht="41.25" customHeight="1" x14ac:dyDescent="0.25">
      <c r="A21" s="244" t="s">
        <v>1073</v>
      </c>
      <c r="B21" s="115" t="s">
        <v>453</v>
      </c>
      <c r="C21" s="240">
        <v>29023866100110</v>
      </c>
      <c r="D21" s="115" t="s">
        <v>1074</v>
      </c>
      <c r="E21" s="240"/>
      <c r="F21" s="115"/>
      <c r="G21" s="116">
        <v>3366.34</v>
      </c>
      <c r="H21" s="120"/>
    </row>
    <row r="22" spans="1:8" ht="39.75" customHeight="1" x14ac:dyDescent="0.25">
      <c r="A22" s="244" t="s">
        <v>1073</v>
      </c>
      <c r="B22" s="115" t="s">
        <v>453</v>
      </c>
      <c r="C22" s="240">
        <v>29023866100110</v>
      </c>
      <c r="D22" s="115" t="s">
        <v>1075</v>
      </c>
      <c r="E22" s="115"/>
      <c r="F22" s="115"/>
      <c r="G22" s="116">
        <v>3564.36</v>
      </c>
      <c r="H22" s="120"/>
    </row>
    <row r="23" spans="1:8" ht="39" customHeight="1" x14ac:dyDescent="0.25">
      <c r="A23" s="244" t="s">
        <v>1076</v>
      </c>
      <c r="B23" s="115" t="s">
        <v>453</v>
      </c>
      <c r="C23" s="240">
        <v>29023866100110</v>
      </c>
      <c r="D23" s="115" t="s">
        <v>1077</v>
      </c>
      <c r="E23" s="115"/>
      <c r="F23" s="115"/>
      <c r="G23" s="116">
        <v>2770</v>
      </c>
      <c r="H23" s="57"/>
    </row>
    <row r="24" spans="1:8" ht="46.5" customHeight="1" x14ac:dyDescent="0.25">
      <c r="A24" s="244" t="s">
        <v>1078</v>
      </c>
      <c r="B24" s="115" t="s">
        <v>453</v>
      </c>
      <c r="C24" s="240">
        <v>29023866100110</v>
      </c>
      <c r="D24" s="115" t="s">
        <v>1079</v>
      </c>
      <c r="E24" s="115"/>
      <c r="F24" s="115"/>
      <c r="G24" s="116">
        <v>3564.36</v>
      </c>
      <c r="H24" s="119"/>
    </row>
    <row r="25" spans="1:8" ht="41.25" customHeight="1" x14ac:dyDescent="0.25">
      <c r="A25" s="244" t="s">
        <v>1078</v>
      </c>
      <c r="B25" s="115" t="s">
        <v>453</v>
      </c>
      <c r="C25" s="240">
        <v>29023866100110</v>
      </c>
      <c r="D25" s="115" t="s">
        <v>1068</v>
      </c>
      <c r="E25" s="115"/>
      <c r="F25" s="115"/>
      <c r="G25" s="249">
        <v>3762.38</v>
      </c>
      <c r="H25" s="57"/>
    </row>
    <row r="26" spans="1:8" ht="30.75" customHeight="1" x14ac:dyDescent="0.25">
      <c r="A26" s="244" t="s">
        <v>1078</v>
      </c>
      <c r="B26" s="115" t="s">
        <v>453</v>
      </c>
      <c r="C26" s="240">
        <v>29023866100110</v>
      </c>
      <c r="D26" s="115" t="s">
        <v>1080</v>
      </c>
      <c r="E26" s="115"/>
      <c r="F26" s="43"/>
      <c r="G26" s="116">
        <v>14851.49</v>
      </c>
      <c r="H26" s="119"/>
    </row>
    <row r="27" spans="1:8" ht="27.75" customHeight="1" x14ac:dyDescent="0.25">
      <c r="A27" s="244" t="s">
        <v>1078</v>
      </c>
      <c r="B27" s="115" t="s">
        <v>453</v>
      </c>
      <c r="C27" s="240">
        <v>29023866100110</v>
      </c>
      <c r="D27" s="115" t="s">
        <v>1080</v>
      </c>
      <c r="E27" s="115"/>
      <c r="F27" s="43"/>
      <c r="G27" s="116">
        <v>14851.49</v>
      </c>
      <c r="H27" s="119"/>
    </row>
    <row r="28" spans="1:8" ht="31.5" customHeight="1" x14ac:dyDescent="0.25">
      <c r="A28" s="244" t="s">
        <v>1078</v>
      </c>
      <c r="B28" s="115" t="s">
        <v>453</v>
      </c>
      <c r="C28" s="240">
        <v>29023866100110</v>
      </c>
      <c r="D28" s="115" t="s">
        <v>1080</v>
      </c>
      <c r="E28" s="115"/>
      <c r="F28" s="43"/>
      <c r="G28" s="116">
        <v>14851.49</v>
      </c>
      <c r="H28" s="119"/>
    </row>
    <row r="29" spans="1:8" ht="27.75" customHeight="1" x14ac:dyDescent="0.25">
      <c r="A29" s="244" t="s">
        <v>1078</v>
      </c>
      <c r="B29" s="115" t="s">
        <v>453</v>
      </c>
      <c r="C29" s="240">
        <v>29023866100110</v>
      </c>
      <c r="D29" s="115" t="s">
        <v>1080</v>
      </c>
      <c r="E29" s="115"/>
      <c r="F29" s="43"/>
      <c r="G29" s="116">
        <v>14851.49</v>
      </c>
      <c r="H29" s="119"/>
    </row>
    <row r="30" spans="1:8" ht="36.75" customHeight="1" x14ac:dyDescent="0.25">
      <c r="A30" s="244" t="s">
        <v>1078</v>
      </c>
      <c r="B30" s="115" t="s">
        <v>453</v>
      </c>
      <c r="C30" s="240">
        <v>29023866100110</v>
      </c>
      <c r="D30" s="115" t="s">
        <v>1080</v>
      </c>
      <c r="E30" s="115"/>
      <c r="F30" s="43"/>
      <c r="G30" s="116">
        <v>14851.49</v>
      </c>
      <c r="H30" s="119"/>
    </row>
    <row r="31" spans="1:8" ht="28.5" customHeight="1" x14ac:dyDescent="0.25">
      <c r="A31" s="244" t="s">
        <v>1078</v>
      </c>
      <c r="B31" s="115" t="s">
        <v>453</v>
      </c>
      <c r="C31" s="240">
        <v>29023866100110</v>
      </c>
      <c r="D31" s="115" t="s">
        <v>1080</v>
      </c>
      <c r="E31" s="115"/>
      <c r="F31" s="43"/>
      <c r="G31" s="116">
        <v>14851.49</v>
      </c>
      <c r="H31" s="119"/>
    </row>
    <row r="32" spans="1:8" ht="22.5" customHeight="1" x14ac:dyDescent="0.25">
      <c r="A32" s="244" t="s">
        <v>1078</v>
      </c>
      <c r="B32" s="115" t="s">
        <v>453</v>
      </c>
      <c r="C32" s="240">
        <v>29023866100110</v>
      </c>
      <c r="D32" s="115" t="s">
        <v>1080</v>
      </c>
      <c r="E32" s="115"/>
      <c r="F32" s="43"/>
      <c r="G32" s="116">
        <v>9900.99</v>
      </c>
      <c r="H32" s="119"/>
    </row>
    <row r="33" spans="1:8" ht="39" customHeight="1" x14ac:dyDescent="0.25">
      <c r="A33" s="244" t="s">
        <v>1078</v>
      </c>
      <c r="B33" s="115" t="s">
        <v>453</v>
      </c>
      <c r="C33" s="240">
        <v>29023866100110</v>
      </c>
      <c r="D33" s="115" t="s">
        <v>1081</v>
      </c>
      <c r="E33" s="115"/>
      <c r="F33" s="115"/>
      <c r="G33" s="116">
        <v>3762.38</v>
      </c>
      <c r="H33" s="119"/>
    </row>
    <row r="34" spans="1:8" ht="23.25" customHeight="1" x14ac:dyDescent="0.25">
      <c r="A34" s="244" t="s">
        <v>1078</v>
      </c>
      <c r="B34" s="115" t="s">
        <v>453</v>
      </c>
      <c r="C34" s="240">
        <v>29023866100110</v>
      </c>
      <c r="D34" s="115" t="s">
        <v>1082</v>
      </c>
      <c r="E34" s="115"/>
      <c r="F34" s="115"/>
      <c r="G34" s="116">
        <v>3762.38</v>
      </c>
      <c r="H34" s="119"/>
    </row>
    <row r="35" spans="1:8" ht="34.5" customHeight="1" x14ac:dyDescent="0.25">
      <c r="A35" s="244" t="s">
        <v>1083</v>
      </c>
      <c r="B35" s="115" t="s">
        <v>453</v>
      </c>
      <c r="C35" s="240">
        <v>29023866100110</v>
      </c>
      <c r="D35" s="115" t="s">
        <v>1055</v>
      </c>
      <c r="E35" s="115"/>
      <c r="F35" s="248"/>
      <c r="G35" s="116">
        <v>2970.3</v>
      </c>
      <c r="H35" s="119"/>
    </row>
    <row r="36" spans="1:8" ht="32.25" customHeight="1" x14ac:dyDescent="0.25">
      <c r="A36" s="244" t="s">
        <v>1083</v>
      </c>
      <c r="B36" s="115" t="s">
        <v>453</v>
      </c>
      <c r="C36" s="240">
        <v>29023866100110</v>
      </c>
      <c r="D36" s="115" t="s">
        <v>1056</v>
      </c>
      <c r="E36" s="115"/>
      <c r="F36" s="115"/>
      <c r="G36" s="116">
        <v>2970.3</v>
      </c>
      <c r="H36" s="119"/>
    </row>
    <row r="37" spans="1:8" ht="35.25" customHeight="1" x14ac:dyDescent="0.25">
      <c r="A37" s="244" t="s">
        <v>1083</v>
      </c>
      <c r="B37" s="115" t="s">
        <v>453</v>
      </c>
      <c r="C37" s="240">
        <v>29023866100110</v>
      </c>
      <c r="D37" s="115" t="s">
        <v>1057</v>
      </c>
      <c r="E37" s="240"/>
      <c r="F37" s="115"/>
      <c r="G37" s="116">
        <v>2970.3</v>
      </c>
      <c r="H37" s="119"/>
    </row>
    <row r="38" spans="1:8" ht="38.25" customHeight="1" x14ac:dyDescent="0.25">
      <c r="A38" s="244" t="s">
        <v>1084</v>
      </c>
      <c r="B38" s="115" t="s">
        <v>453</v>
      </c>
      <c r="C38" s="240">
        <v>29023866100110</v>
      </c>
      <c r="D38" s="115" t="s">
        <v>1085</v>
      </c>
      <c r="E38" s="115"/>
      <c r="F38" s="115"/>
      <c r="G38" s="116">
        <v>2970.3</v>
      </c>
      <c r="H38" s="119"/>
    </row>
    <row r="39" spans="1:8" ht="36" customHeight="1" x14ac:dyDescent="0.25">
      <c r="A39" s="244" t="s">
        <v>1086</v>
      </c>
      <c r="B39" s="115" t="s">
        <v>453</v>
      </c>
      <c r="C39" s="240">
        <v>29023866100110</v>
      </c>
      <c r="D39" s="115" t="s">
        <v>1087</v>
      </c>
      <c r="E39" s="115"/>
      <c r="F39" s="115"/>
      <c r="G39" s="116">
        <v>2970.3</v>
      </c>
      <c r="H39" s="119"/>
    </row>
    <row r="40" spans="1:8" ht="35.25" customHeight="1" x14ac:dyDescent="0.25">
      <c r="A40" s="244" t="s">
        <v>1084</v>
      </c>
      <c r="B40" s="115" t="s">
        <v>453</v>
      </c>
      <c r="C40" s="240">
        <v>29023866100110</v>
      </c>
      <c r="D40" s="115" t="s">
        <v>1088</v>
      </c>
      <c r="E40" s="115"/>
      <c r="F40" s="115"/>
      <c r="G40" s="116">
        <v>2970.3</v>
      </c>
      <c r="H40" s="119"/>
    </row>
    <row r="41" spans="1:8" ht="33" customHeight="1" x14ac:dyDescent="0.25">
      <c r="A41" s="244" t="s">
        <v>1084</v>
      </c>
      <c r="B41" s="115" t="s">
        <v>453</v>
      </c>
      <c r="C41" s="240">
        <v>29023866100110</v>
      </c>
      <c r="D41" s="115" t="s">
        <v>1089</v>
      </c>
      <c r="E41" s="115"/>
      <c r="F41" s="115"/>
      <c r="G41" s="116">
        <v>2970.3</v>
      </c>
      <c r="H41" s="119"/>
    </row>
    <row r="42" spans="1:8" ht="31.5" customHeight="1" x14ac:dyDescent="0.25">
      <c r="A42" s="244" t="s">
        <v>1084</v>
      </c>
      <c r="B42" s="115" t="s">
        <v>453</v>
      </c>
      <c r="C42" s="240">
        <v>29023866100110</v>
      </c>
      <c r="D42" s="115" t="s">
        <v>1090</v>
      </c>
      <c r="E42" s="115"/>
      <c r="F42" s="115"/>
      <c r="G42" s="116">
        <v>2970.3</v>
      </c>
      <c r="H42" s="119"/>
    </row>
    <row r="43" spans="1:8" ht="30.75" customHeight="1" x14ac:dyDescent="0.25">
      <c r="A43" s="244" t="s">
        <v>1091</v>
      </c>
      <c r="B43" s="115" t="s">
        <v>453</v>
      </c>
      <c r="C43" s="240">
        <v>29023866100110</v>
      </c>
      <c r="D43" s="115" t="s">
        <v>1092</v>
      </c>
      <c r="E43" s="115"/>
      <c r="F43" s="115"/>
      <c r="G43" s="116">
        <v>4752.47</v>
      </c>
      <c r="H43" s="119"/>
    </row>
    <row r="44" spans="1:8" ht="30" customHeight="1" x14ac:dyDescent="0.25">
      <c r="A44" s="244" t="s">
        <v>1091</v>
      </c>
      <c r="B44" s="115" t="s">
        <v>453</v>
      </c>
      <c r="C44" s="240">
        <v>29023866100110</v>
      </c>
      <c r="D44" s="115" t="s">
        <v>1093</v>
      </c>
      <c r="E44" s="115"/>
      <c r="F44" s="115"/>
      <c r="G44" s="116">
        <v>4950.49</v>
      </c>
      <c r="H44" s="119"/>
    </row>
    <row r="45" spans="1:8" ht="36" customHeight="1" x14ac:dyDescent="0.25">
      <c r="A45" s="244" t="s">
        <v>1091</v>
      </c>
      <c r="B45" s="115" t="s">
        <v>453</v>
      </c>
      <c r="C45" s="240">
        <v>29023866100110</v>
      </c>
      <c r="D45" s="115" t="s">
        <v>1094</v>
      </c>
      <c r="E45" s="115"/>
      <c r="F45" s="115"/>
      <c r="G45" s="116">
        <v>5940.4</v>
      </c>
    </row>
    <row r="46" spans="1:8" x14ac:dyDescent="0.25">
      <c r="A46" s="244" t="s">
        <v>1095</v>
      </c>
      <c r="B46" s="115" t="s">
        <v>453</v>
      </c>
      <c r="C46" s="240">
        <v>29023866100110</v>
      </c>
      <c r="D46" s="115" t="s">
        <v>1096</v>
      </c>
      <c r="E46" s="115"/>
      <c r="F46" s="115"/>
      <c r="G46" s="116">
        <v>1000</v>
      </c>
    </row>
    <row r="47" spans="1:8" ht="34.5" customHeight="1" x14ac:dyDescent="0.25">
      <c r="A47" s="244" t="s">
        <v>1095</v>
      </c>
      <c r="B47" s="115" t="s">
        <v>453</v>
      </c>
      <c r="C47" s="240">
        <v>29023866100110</v>
      </c>
      <c r="D47" s="115" t="s">
        <v>1097</v>
      </c>
      <c r="E47" s="115"/>
      <c r="F47" s="115"/>
      <c r="G47" s="116">
        <v>1000</v>
      </c>
    </row>
    <row r="48" spans="1:8" ht="29.25" customHeight="1" x14ac:dyDescent="0.25">
      <c r="A48" s="244" t="s">
        <v>1095</v>
      </c>
      <c r="B48" s="115" t="s">
        <v>453</v>
      </c>
      <c r="C48" s="240">
        <v>29023866100110</v>
      </c>
      <c r="D48" s="115" t="s">
        <v>1098</v>
      </c>
      <c r="E48" s="115"/>
      <c r="F48" s="115"/>
      <c r="G48" s="116">
        <v>1950</v>
      </c>
    </row>
    <row r="49" spans="1:7" ht="29.25" customHeight="1" x14ac:dyDescent="0.25">
      <c r="A49" s="244" t="s">
        <v>1095</v>
      </c>
      <c r="B49" s="115" t="s">
        <v>453</v>
      </c>
      <c r="C49" s="240">
        <v>29023866100110</v>
      </c>
      <c r="D49" s="115" t="s">
        <v>1099</v>
      </c>
      <c r="E49" s="115"/>
      <c r="F49" s="115"/>
      <c r="G49" s="116">
        <v>1280</v>
      </c>
    </row>
    <row r="50" spans="1:7" ht="28.5" customHeight="1" x14ac:dyDescent="0.25">
      <c r="A50" s="244" t="s">
        <v>1095</v>
      </c>
      <c r="B50" s="115" t="s">
        <v>453</v>
      </c>
      <c r="C50" s="240">
        <v>29023866100110</v>
      </c>
      <c r="D50" s="115" t="s">
        <v>1100</v>
      </c>
      <c r="E50" s="115"/>
      <c r="F50" s="115"/>
      <c r="G50" s="116">
        <v>1720</v>
      </c>
    </row>
    <row r="51" spans="1:7" ht="33" customHeight="1" x14ac:dyDescent="0.25">
      <c r="A51" s="244" t="s">
        <v>1095</v>
      </c>
      <c r="B51" s="115" t="s">
        <v>453</v>
      </c>
      <c r="C51" s="240">
        <v>29023866100110</v>
      </c>
      <c r="D51" s="115" t="s">
        <v>1101</v>
      </c>
      <c r="E51" s="115"/>
      <c r="F51" s="115"/>
      <c r="G51" s="116">
        <v>735</v>
      </c>
    </row>
    <row r="52" spans="1:7" ht="30.75" customHeight="1" x14ac:dyDescent="0.25">
      <c r="A52" s="244" t="s">
        <v>1095</v>
      </c>
      <c r="B52" s="115" t="s">
        <v>453</v>
      </c>
      <c r="C52" s="240">
        <v>29023866100110</v>
      </c>
      <c r="D52" s="115" t="s">
        <v>1102</v>
      </c>
      <c r="E52" s="115"/>
      <c r="F52" s="115"/>
      <c r="G52" s="116">
        <v>735</v>
      </c>
    </row>
    <row r="53" spans="1:7" ht="37.5" customHeight="1" x14ac:dyDescent="0.25">
      <c r="A53" s="244" t="s">
        <v>1095</v>
      </c>
      <c r="B53" s="115" t="s">
        <v>453</v>
      </c>
      <c r="C53" s="240">
        <v>29023866100110</v>
      </c>
      <c r="D53" s="115" t="s">
        <v>1103</v>
      </c>
      <c r="E53" s="115"/>
      <c r="F53" s="115"/>
      <c r="G53" s="116">
        <v>735</v>
      </c>
    </row>
    <row r="54" spans="1:7" ht="36" customHeight="1" x14ac:dyDescent="0.25">
      <c r="A54" s="244" t="s">
        <v>1095</v>
      </c>
      <c r="B54" s="115" t="s">
        <v>453</v>
      </c>
      <c r="C54" s="240">
        <v>29023866100110</v>
      </c>
      <c r="D54" s="115" t="s">
        <v>1104</v>
      </c>
      <c r="E54" s="115"/>
      <c r="F54" s="115"/>
      <c r="G54" s="116">
        <v>1350</v>
      </c>
    </row>
    <row r="55" spans="1:7" ht="38.25" customHeight="1" x14ac:dyDescent="0.25">
      <c r="A55" s="244" t="s">
        <v>1105</v>
      </c>
      <c r="B55" s="115" t="s">
        <v>453</v>
      </c>
      <c r="C55" s="240">
        <v>29023866100110</v>
      </c>
      <c r="D55" s="115" t="s">
        <v>921</v>
      </c>
      <c r="E55" s="115"/>
      <c r="F55" s="115"/>
      <c r="G55" s="116">
        <v>4300</v>
      </c>
    </row>
    <row r="56" spans="1:7" ht="30" customHeight="1" x14ac:dyDescent="0.25">
      <c r="A56" s="244" t="s">
        <v>1106</v>
      </c>
      <c r="B56" s="115" t="s">
        <v>453</v>
      </c>
      <c r="C56" s="240">
        <v>29023866100110</v>
      </c>
      <c r="D56" s="115" t="s">
        <v>1107</v>
      </c>
      <c r="E56" s="115"/>
      <c r="F56" s="115"/>
      <c r="G56" s="116">
        <v>693.07</v>
      </c>
    </row>
    <row r="57" spans="1:7" ht="24.75" customHeight="1" x14ac:dyDescent="0.25">
      <c r="A57" s="244" t="s">
        <v>1106</v>
      </c>
      <c r="B57" s="115" t="s">
        <v>453</v>
      </c>
      <c r="C57" s="240">
        <v>29023866100110</v>
      </c>
      <c r="D57" s="115" t="s">
        <v>1108</v>
      </c>
      <c r="E57" s="115"/>
      <c r="F57" s="115"/>
      <c r="G57" s="116">
        <v>1000</v>
      </c>
    </row>
    <row r="58" spans="1:7" ht="32.25" customHeight="1" x14ac:dyDescent="0.25">
      <c r="A58" s="244" t="s">
        <v>1106</v>
      </c>
      <c r="B58" s="115" t="s">
        <v>453</v>
      </c>
      <c r="C58" s="240">
        <v>29023866100110</v>
      </c>
      <c r="D58" s="115" t="s">
        <v>1109</v>
      </c>
      <c r="E58" s="115"/>
      <c r="F58" s="115"/>
      <c r="G58" s="116">
        <v>5197</v>
      </c>
    </row>
    <row r="59" spans="1:7" ht="26.25" customHeight="1" x14ac:dyDescent="0.25">
      <c r="A59" s="244" t="s">
        <v>1110</v>
      </c>
      <c r="B59" s="115" t="s">
        <v>453</v>
      </c>
      <c r="C59" s="240">
        <v>29023866100110</v>
      </c>
      <c r="D59" s="115" t="s">
        <v>1111</v>
      </c>
      <c r="E59" s="115"/>
      <c r="F59" s="115"/>
      <c r="G59" s="116">
        <v>1980</v>
      </c>
    </row>
    <row r="60" spans="1:7" ht="23.25" customHeight="1" x14ac:dyDescent="0.25">
      <c r="A60" s="244" t="s">
        <v>1112</v>
      </c>
      <c r="B60" s="115" t="s">
        <v>453</v>
      </c>
      <c r="C60" s="240">
        <v>29023866100110</v>
      </c>
      <c r="D60" s="115" t="s">
        <v>1113</v>
      </c>
      <c r="E60" s="115"/>
      <c r="F60" s="115"/>
      <c r="G60" s="116">
        <v>1000</v>
      </c>
    </row>
    <row r="61" spans="1:7" ht="33" customHeight="1" x14ac:dyDescent="0.25">
      <c r="A61" s="244" t="s">
        <v>1112</v>
      </c>
      <c r="B61" s="115" t="s">
        <v>453</v>
      </c>
      <c r="C61" s="240">
        <v>29023866100110</v>
      </c>
      <c r="D61" s="115" t="s">
        <v>1114</v>
      </c>
      <c r="E61" s="115"/>
      <c r="F61" s="115"/>
      <c r="G61" s="116">
        <v>735</v>
      </c>
    </row>
    <row r="62" spans="1:7" ht="29.25" customHeight="1" x14ac:dyDescent="0.25">
      <c r="A62" s="244" t="s">
        <v>1115</v>
      </c>
      <c r="B62" s="115" t="s">
        <v>453</v>
      </c>
      <c r="C62" s="240">
        <v>29023866100110</v>
      </c>
      <c r="D62" s="115" t="s">
        <v>1116</v>
      </c>
      <c r="E62" s="115"/>
      <c r="F62" s="115"/>
      <c r="G62" s="116">
        <v>879</v>
      </c>
    </row>
    <row r="63" spans="1:7" ht="25.5" customHeight="1" x14ac:dyDescent="0.25">
      <c r="A63" s="244" t="s">
        <v>1117</v>
      </c>
      <c r="B63" s="115" t="s">
        <v>453</v>
      </c>
      <c r="C63" s="240">
        <v>29023866100110</v>
      </c>
      <c r="D63" s="115" t="s">
        <v>1118</v>
      </c>
      <c r="E63" s="115"/>
      <c r="F63" s="115"/>
      <c r="G63" s="116">
        <v>891.09</v>
      </c>
    </row>
    <row r="64" spans="1:7" ht="39" customHeight="1" x14ac:dyDescent="0.25">
      <c r="A64" s="244" t="s">
        <v>1117</v>
      </c>
      <c r="B64" s="115" t="s">
        <v>453</v>
      </c>
      <c r="C64" s="240">
        <v>29023866100110</v>
      </c>
      <c r="D64" s="115" t="s">
        <v>1119</v>
      </c>
      <c r="E64" s="115"/>
      <c r="F64" s="115"/>
      <c r="G64" s="116">
        <v>735</v>
      </c>
    </row>
    <row r="65" spans="1:7" ht="42.75" customHeight="1" x14ac:dyDescent="0.25">
      <c r="A65" s="244" t="s">
        <v>1117</v>
      </c>
      <c r="B65" s="115" t="s">
        <v>453</v>
      </c>
      <c r="C65" s="240">
        <v>29023866100110</v>
      </c>
      <c r="D65" s="115" t="s">
        <v>1120</v>
      </c>
      <c r="E65" s="115"/>
      <c r="F65" s="115"/>
      <c r="G65" s="116">
        <v>735</v>
      </c>
    </row>
    <row r="66" spans="1:7" ht="35.25" customHeight="1" x14ac:dyDescent="0.25">
      <c r="A66" s="244" t="s">
        <v>1117</v>
      </c>
      <c r="B66" s="115" t="s">
        <v>453</v>
      </c>
      <c r="C66" s="240">
        <v>29023866100110</v>
      </c>
      <c r="D66" s="115" t="s">
        <v>1121</v>
      </c>
      <c r="E66" s="115"/>
      <c r="F66" s="115"/>
      <c r="G66" s="116">
        <v>1000</v>
      </c>
    </row>
    <row r="67" spans="1:7" ht="41.25" customHeight="1" x14ac:dyDescent="0.25">
      <c r="A67" s="244" t="s">
        <v>1122</v>
      </c>
      <c r="B67" s="115" t="s">
        <v>453</v>
      </c>
      <c r="C67" s="240">
        <v>29023866100110</v>
      </c>
      <c r="D67" s="115" t="s">
        <v>1123</v>
      </c>
      <c r="E67" s="115"/>
      <c r="F67" s="115"/>
      <c r="G67" s="116">
        <v>4752.4799999999996</v>
      </c>
    </row>
    <row r="68" spans="1:7" ht="21.75" customHeight="1" x14ac:dyDescent="0.25">
      <c r="A68" s="244" t="s">
        <v>1122</v>
      </c>
      <c r="B68" s="115" t="s">
        <v>453</v>
      </c>
      <c r="C68" s="240">
        <v>29023866100110</v>
      </c>
      <c r="D68" s="115" t="s">
        <v>1124</v>
      </c>
      <c r="E68" s="115"/>
      <c r="F68" s="115"/>
      <c r="G68" s="116">
        <v>4752.4799999999996</v>
      </c>
    </row>
    <row r="69" spans="1:7" ht="26.25" customHeight="1" x14ac:dyDescent="0.25">
      <c r="A69" s="244" t="s">
        <v>1122</v>
      </c>
      <c r="B69" s="115" t="s">
        <v>453</v>
      </c>
      <c r="C69" s="240">
        <v>29023866100110</v>
      </c>
      <c r="D69" s="115" t="s">
        <v>919</v>
      </c>
      <c r="E69" s="115"/>
      <c r="F69" s="115"/>
      <c r="G69" s="116">
        <v>4752.4799999999996</v>
      </c>
    </row>
    <row r="70" spans="1:7" ht="29.25" customHeight="1" x14ac:dyDescent="0.25">
      <c r="A70" s="244" t="s">
        <v>1122</v>
      </c>
      <c r="B70" s="115" t="s">
        <v>453</v>
      </c>
      <c r="C70" s="240">
        <v>29023866100110</v>
      </c>
      <c r="D70" s="115" t="s">
        <v>1125</v>
      </c>
      <c r="E70" s="115"/>
      <c r="F70" s="115"/>
      <c r="G70" s="116">
        <v>4752.4799999999996</v>
      </c>
    </row>
    <row r="71" spans="1:7" ht="40.5" customHeight="1" x14ac:dyDescent="0.25">
      <c r="A71" s="244" t="s">
        <v>1122</v>
      </c>
      <c r="B71" s="115" t="s">
        <v>453</v>
      </c>
      <c r="C71" s="240">
        <v>29023866100110</v>
      </c>
      <c r="D71" s="115" t="s">
        <v>1126</v>
      </c>
      <c r="E71" s="115"/>
      <c r="F71" s="115"/>
      <c r="G71" s="116">
        <v>1777</v>
      </c>
    </row>
    <row r="72" spans="1:7" ht="36" customHeight="1" x14ac:dyDescent="0.25">
      <c r="A72" s="244" t="s">
        <v>1127</v>
      </c>
      <c r="B72" s="115" t="s">
        <v>453</v>
      </c>
      <c r="C72" s="240">
        <v>29023866100110</v>
      </c>
      <c r="D72" s="115" t="s">
        <v>1128</v>
      </c>
      <c r="E72" s="115"/>
      <c r="F72" s="115"/>
      <c r="G72" s="116">
        <v>4752.4799999999996</v>
      </c>
    </row>
    <row r="73" spans="1:7" ht="39" customHeight="1" x14ac:dyDescent="0.25">
      <c r="A73" s="244" t="s">
        <v>1127</v>
      </c>
      <c r="B73" s="115" t="s">
        <v>453</v>
      </c>
      <c r="C73" s="240">
        <v>29023866100110</v>
      </c>
      <c r="D73" s="115" t="s">
        <v>1129</v>
      </c>
      <c r="E73" s="115"/>
      <c r="F73" s="115"/>
      <c r="G73" s="116">
        <v>4752.4799999999996</v>
      </c>
    </row>
    <row r="74" spans="1:7" ht="36" customHeight="1" x14ac:dyDescent="0.25">
      <c r="A74" s="244" t="s">
        <v>1127</v>
      </c>
      <c r="B74" s="115" t="s">
        <v>453</v>
      </c>
      <c r="C74" s="240">
        <v>29023866100110</v>
      </c>
      <c r="D74" s="115" t="s">
        <v>1130</v>
      </c>
      <c r="E74" s="115"/>
      <c r="F74" s="115"/>
      <c r="G74" s="116">
        <v>3762.38</v>
      </c>
    </row>
    <row r="75" spans="1:7" ht="35.25" customHeight="1" x14ac:dyDescent="0.25">
      <c r="A75" s="244" t="s">
        <v>1127</v>
      </c>
      <c r="B75" s="115" t="s">
        <v>453</v>
      </c>
      <c r="C75" s="240">
        <v>29023866100110</v>
      </c>
      <c r="D75" s="115" t="s">
        <v>1131</v>
      </c>
      <c r="E75" s="115"/>
      <c r="F75" s="115"/>
      <c r="G75" s="116">
        <v>2500</v>
      </c>
    </row>
    <row r="76" spans="1:7" ht="39" customHeight="1" x14ac:dyDescent="0.25">
      <c r="A76" s="244" t="s">
        <v>1132</v>
      </c>
      <c r="B76" s="115" t="s">
        <v>453</v>
      </c>
      <c r="C76" s="240">
        <v>29023866100110</v>
      </c>
      <c r="D76" s="115" t="s">
        <v>1133</v>
      </c>
      <c r="E76" s="115"/>
      <c r="F76" s="115"/>
      <c r="G76" s="116">
        <v>3762.38</v>
      </c>
    </row>
    <row r="77" spans="1:7" ht="33" customHeight="1" x14ac:dyDescent="0.25">
      <c r="A77" s="244" t="s">
        <v>1132</v>
      </c>
      <c r="B77" s="115" t="s">
        <v>453</v>
      </c>
      <c r="C77" s="240">
        <v>29023866100110</v>
      </c>
      <c r="D77" s="115" t="s">
        <v>1134</v>
      </c>
      <c r="E77" s="115"/>
      <c r="F77" s="115"/>
      <c r="G77" s="116">
        <v>3564.36</v>
      </c>
    </row>
    <row r="78" spans="1:7" ht="25.5" customHeight="1" x14ac:dyDescent="0.25">
      <c r="A78" s="244" t="s">
        <v>1132</v>
      </c>
      <c r="B78" s="115" t="s">
        <v>453</v>
      </c>
      <c r="C78" s="240">
        <v>29023866100110</v>
      </c>
      <c r="D78" s="115" t="s">
        <v>1135</v>
      </c>
      <c r="E78" s="115"/>
      <c r="F78" s="115"/>
      <c r="G78" s="116">
        <v>400</v>
      </c>
    </row>
    <row r="79" spans="1:7" ht="28.5" customHeight="1" x14ac:dyDescent="0.25">
      <c r="A79" s="244" t="s">
        <v>1136</v>
      </c>
      <c r="B79" s="115" t="s">
        <v>453</v>
      </c>
      <c r="C79" s="240">
        <v>29023866100110</v>
      </c>
      <c r="D79" s="115" t="s">
        <v>1137</v>
      </c>
      <c r="E79" s="115"/>
      <c r="F79" s="115"/>
      <c r="G79" s="116">
        <v>500</v>
      </c>
    </row>
    <row r="80" spans="1:7" ht="18" customHeight="1" x14ac:dyDescent="0.25">
      <c r="A80" s="244" t="s">
        <v>1136</v>
      </c>
      <c r="B80" s="115" t="s">
        <v>453</v>
      </c>
      <c r="C80" s="240">
        <v>29023866100110</v>
      </c>
      <c r="D80" s="115" t="s">
        <v>1138</v>
      </c>
      <c r="E80" s="115"/>
      <c r="F80" s="115"/>
      <c r="G80" s="116">
        <v>600</v>
      </c>
    </row>
    <row r="81" spans="1:8" ht="28.5" customHeight="1" x14ac:dyDescent="0.25">
      <c r="A81" s="244" t="s">
        <v>1139</v>
      </c>
      <c r="B81" s="115" t="s">
        <v>453</v>
      </c>
      <c r="C81" s="240">
        <v>29023866100110</v>
      </c>
      <c r="D81" s="115" t="s">
        <v>1140</v>
      </c>
      <c r="E81" s="115"/>
      <c r="F81" s="115"/>
      <c r="G81" s="116">
        <v>3000</v>
      </c>
    </row>
    <row r="82" spans="1:8" ht="30" customHeight="1" x14ac:dyDescent="0.25">
      <c r="A82" s="244" t="s">
        <v>1141</v>
      </c>
      <c r="B82" s="115" t="s">
        <v>453</v>
      </c>
      <c r="C82" s="240">
        <v>29023866100110</v>
      </c>
      <c r="D82" s="115" t="s">
        <v>1142</v>
      </c>
      <c r="E82" s="115"/>
      <c r="F82" s="115"/>
      <c r="G82" s="116">
        <v>4950.49</v>
      </c>
    </row>
    <row r="83" spans="1:8" ht="30.75" customHeight="1" x14ac:dyDescent="0.25">
      <c r="A83" s="244" t="s">
        <v>1141</v>
      </c>
      <c r="B83" s="115" t="s">
        <v>453</v>
      </c>
      <c r="C83" s="240">
        <v>29023866100110</v>
      </c>
      <c r="D83" s="115" t="s">
        <v>1143</v>
      </c>
      <c r="E83" s="115"/>
      <c r="F83" s="115"/>
      <c r="G83" s="116">
        <v>4950.49</v>
      </c>
    </row>
    <row r="84" spans="1:8" ht="42" customHeight="1" x14ac:dyDescent="0.25">
      <c r="A84" s="244" t="s">
        <v>1141</v>
      </c>
      <c r="B84" s="115" t="s">
        <v>453</v>
      </c>
      <c r="C84" s="240">
        <v>29023866100110</v>
      </c>
      <c r="D84" s="115" t="s">
        <v>1144</v>
      </c>
      <c r="E84" s="115"/>
      <c r="F84" s="115"/>
      <c r="G84" s="116">
        <v>4950.49</v>
      </c>
    </row>
    <row r="85" spans="1:8" ht="33.75" customHeight="1" x14ac:dyDescent="0.25">
      <c r="A85" s="244" t="s">
        <v>1141</v>
      </c>
      <c r="B85" s="115" t="s">
        <v>453</v>
      </c>
      <c r="C85" s="240">
        <v>29023866100110</v>
      </c>
      <c r="D85" s="115" t="s">
        <v>1145</v>
      </c>
      <c r="E85" s="115"/>
      <c r="F85" s="115"/>
      <c r="G85" s="116">
        <v>4950.49</v>
      </c>
    </row>
    <row r="86" spans="1:8" ht="33.75" customHeight="1" x14ac:dyDescent="0.25">
      <c r="A86" s="244" t="s">
        <v>1141</v>
      </c>
      <c r="B86" s="115" t="s">
        <v>453</v>
      </c>
      <c r="C86" s="240">
        <v>29023866100110</v>
      </c>
      <c r="D86" s="115" t="s">
        <v>1146</v>
      </c>
      <c r="E86" s="115"/>
      <c r="F86" s="115"/>
      <c r="G86" s="116">
        <v>1980</v>
      </c>
    </row>
    <row r="87" spans="1:8" ht="36" customHeight="1" x14ac:dyDescent="0.25">
      <c r="A87" s="244" t="s">
        <v>1147</v>
      </c>
      <c r="B87" s="115" t="s">
        <v>453</v>
      </c>
      <c r="C87" s="240">
        <v>29023866100110</v>
      </c>
      <c r="D87" s="115" t="s">
        <v>1123</v>
      </c>
      <c r="E87" s="115"/>
      <c r="F87" s="115"/>
      <c r="G87" s="116">
        <v>4950.49</v>
      </c>
    </row>
    <row r="88" spans="1:8" ht="24.75" customHeight="1" x14ac:dyDescent="0.25">
      <c r="A88" s="244" t="s">
        <v>1147</v>
      </c>
      <c r="B88" s="115" t="s">
        <v>453</v>
      </c>
      <c r="C88" s="240">
        <v>29023866100110</v>
      </c>
      <c r="D88" s="115" t="s">
        <v>1148</v>
      </c>
      <c r="E88" s="115"/>
      <c r="F88" s="115"/>
      <c r="G88" s="116">
        <v>3762.38</v>
      </c>
    </row>
    <row r="89" spans="1:8" ht="32.25" customHeight="1" x14ac:dyDescent="0.25">
      <c r="A89" s="244" t="s">
        <v>1147</v>
      </c>
      <c r="B89" s="115" t="s">
        <v>453</v>
      </c>
      <c r="C89" s="240">
        <v>29023866100110</v>
      </c>
      <c r="D89" s="115" t="s">
        <v>1134</v>
      </c>
      <c r="E89" s="115"/>
      <c r="F89" s="115"/>
      <c r="G89" s="116">
        <v>3564.36</v>
      </c>
    </row>
    <row r="90" spans="1:8" ht="33.75" customHeight="1" x14ac:dyDescent="0.25">
      <c r="A90" s="244" t="s">
        <v>1147</v>
      </c>
      <c r="B90" s="115" t="s">
        <v>453</v>
      </c>
      <c r="C90" s="240">
        <v>29023866100110</v>
      </c>
      <c r="D90" s="115" t="s">
        <v>1149</v>
      </c>
      <c r="E90" s="115"/>
      <c r="F90" s="115"/>
      <c r="G90" s="116">
        <v>3960.4</v>
      </c>
      <c r="H90" s="57"/>
    </row>
    <row r="91" spans="1:8" ht="28.5" customHeight="1" x14ac:dyDescent="0.25">
      <c r="A91" s="244" t="s">
        <v>1147</v>
      </c>
      <c r="B91" s="115" t="s">
        <v>453</v>
      </c>
      <c r="C91" s="240">
        <v>29023866100110</v>
      </c>
      <c r="D91" s="115" t="s">
        <v>1124</v>
      </c>
      <c r="E91" s="115"/>
      <c r="F91" s="115"/>
      <c r="G91" s="116">
        <v>3762.38</v>
      </c>
    </row>
    <row r="92" spans="1:8" ht="26.25" customHeight="1" x14ac:dyDescent="0.25">
      <c r="A92" s="244" t="s">
        <v>1147</v>
      </c>
      <c r="B92" s="115" t="s">
        <v>453</v>
      </c>
      <c r="C92" s="240">
        <v>29023866100110</v>
      </c>
      <c r="D92" s="115" t="s">
        <v>1150</v>
      </c>
      <c r="E92" s="115"/>
      <c r="F92" s="115"/>
      <c r="G92" s="116">
        <v>3366.34</v>
      </c>
    </row>
    <row r="93" spans="1:8" ht="33" customHeight="1" x14ac:dyDescent="0.25">
      <c r="A93" s="244" t="s">
        <v>1147</v>
      </c>
      <c r="B93" s="115" t="s">
        <v>453</v>
      </c>
      <c r="C93" s="240">
        <v>29023866100110</v>
      </c>
      <c r="D93" s="115" t="s">
        <v>919</v>
      </c>
      <c r="E93" s="115"/>
      <c r="F93" s="115"/>
      <c r="G93" s="116">
        <v>3960.4</v>
      </c>
    </row>
    <row r="94" spans="1:8" ht="24.75" customHeight="1" x14ac:dyDescent="0.25">
      <c r="A94" s="244" t="s">
        <v>1147</v>
      </c>
      <c r="B94" s="115" t="s">
        <v>453</v>
      </c>
      <c r="C94" s="240">
        <v>29023866100110</v>
      </c>
      <c r="D94" s="115" t="s">
        <v>1151</v>
      </c>
      <c r="E94" s="115"/>
      <c r="F94" s="115"/>
      <c r="G94" s="116">
        <v>3762.38</v>
      </c>
    </row>
    <row r="95" spans="1:8" ht="26.25" customHeight="1" x14ac:dyDescent="0.25">
      <c r="A95" s="244" t="s">
        <v>1147</v>
      </c>
      <c r="B95" s="115" t="s">
        <v>453</v>
      </c>
      <c r="C95" s="240">
        <v>29023866100110</v>
      </c>
      <c r="D95" s="115" t="s">
        <v>1125</v>
      </c>
      <c r="E95" s="115"/>
      <c r="F95" s="115"/>
      <c r="G95" s="116">
        <v>4356.4399999999996</v>
      </c>
    </row>
    <row r="96" spans="1:8" ht="29.25" customHeight="1" x14ac:dyDescent="0.25">
      <c r="A96" s="244" t="s">
        <v>1147</v>
      </c>
      <c r="B96" s="115" t="s">
        <v>453</v>
      </c>
      <c r="C96" s="240">
        <v>29023866100110</v>
      </c>
      <c r="D96" s="115" t="s">
        <v>1128</v>
      </c>
      <c r="E96" s="115"/>
      <c r="F96" s="115"/>
      <c r="G96" s="116">
        <v>4158.42</v>
      </c>
    </row>
    <row r="97" spans="1:7" ht="33.75" customHeight="1" x14ac:dyDescent="0.25">
      <c r="A97" s="244" t="s">
        <v>1152</v>
      </c>
      <c r="B97" s="115" t="s">
        <v>453</v>
      </c>
      <c r="C97" s="240">
        <v>29023866100110</v>
      </c>
      <c r="D97" s="115" t="s">
        <v>1153</v>
      </c>
      <c r="E97" s="115"/>
      <c r="F97" s="115"/>
      <c r="G97" s="116">
        <v>4950.49</v>
      </c>
    </row>
    <row r="98" spans="1:7" ht="26.25" customHeight="1" x14ac:dyDescent="0.25">
      <c r="A98" s="244" t="s">
        <v>1152</v>
      </c>
      <c r="B98" s="115" t="s">
        <v>453</v>
      </c>
      <c r="C98" s="240">
        <v>29023866100110</v>
      </c>
      <c r="D98" s="115" t="s">
        <v>1133</v>
      </c>
      <c r="E98" s="115"/>
      <c r="F98" s="115"/>
      <c r="G98" s="116">
        <v>4950.49</v>
      </c>
    </row>
    <row r="99" spans="1:7" ht="22.5" customHeight="1" x14ac:dyDescent="0.25">
      <c r="A99" s="244" t="s">
        <v>1152</v>
      </c>
      <c r="B99" s="115" t="s">
        <v>453</v>
      </c>
      <c r="C99" s="240">
        <v>29023866100110</v>
      </c>
      <c r="D99" s="115" t="s">
        <v>1154</v>
      </c>
      <c r="E99" s="115"/>
      <c r="F99" s="115"/>
      <c r="G99" s="116">
        <v>3960.4</v>
      </c>
    </row>
    <row r="100" spans="1:7" ht="34.5" customHeight="1" x14ac:dyDescent="0.25">
      <c r="A100" s="244" t="s">
        <v>1152</v>
      </c>
      <c r="B100" s="115" t="s">
        <v>453</v>
      </c>
      <c r="C100" s="240">
        <v>29023866100110</v>
      </c>
      <c r="D100" s="115" t="s">
        <v>1155</v>
      </c>
      <c r="E100" s="115"/>
      <c r="F100" s="115"/>
      <c r="G100" s="116">
        <v>4752.4799999999996</v>
      </c>
    </row>
    <row r="101" spans="1:7" ht="30" customHeight="1" x14ac:dyDescent="0.25">
      <c r="A101" s="244" t="s">
        <v>1152</v>
      </c>
      <c r="B101" s="115" t="s">
        <v>453</v>
      </c>
      <c r="C101" s="240">
        <v>29023866100110</v>
      </c>
      <c r="D101" s="115" t="s">
        <v>1156</v>
      </c>
      <c r="E101" s="115"/>
      <c r="F101" s="115"/>
      <c r="G101" s="116">
        <v>4158.42</v>
      </c>
    </row>
    <row r="102" spans="1:7" ht="34.5" customHeight="1" x14ac:dyDescent="0.25">
      <c r="A102" s="244" t="s">
        <v>1152</v>
      </c>
      <c r="B102" s="115" t="s">
        <v>453</v>
      </c>
      <c r="C102" s="240">
        <v>29023866100110</v>
      </c>
      <c r="D102" s="115" t="s">
        <v>1157</v>
      </c>
      <c r="E102" s="115"/>
      <c r="F102" s="115"/>
      <c r="G102" s="116">
        <v>4752.4799999999996</v>
      </c>
    </row>
    <row r="103" spans="1:7" ht="32.25" customHeight="1" x14ac:dyDescent="0.25">
      <c r="A103" s="244" t="s">
        <v>1152</v>
      </c>
      <c r="B103" s="115" t="s">
        <v>453</v>
      </c>
      <c r="C103" s="240">
        <v>29023866100110</v>
      </c>
      <c r="D103" s="115" t="s">
        <v>1158</v>
      </c>
      <c r="E103" s="115"/>
      <c r="F103" s="115"/>
      <c r="G103" s="116">
        <v>3762.38</v>
      </c>
    </row>
    <row r="104" spans="1:7" ht="39" customHeight="1" x14ac:dyDescent="0.25">
      <c r="A104" s="244" t="s">
        <v>1152</v>
      </c>
      <c r="B104" s="115" t="s">
        <v>453</v>
      </c>
      <c r="C104" s="240">
        <v>29023866100110</v>
      </c>
      <c r="D104" s="115" t="s">
        <v>1159</v>
      </c>
      <c r="E104" s="115"/>
      <c r="F104" s="115"/>
      <c r="G104" s="116">
        <v>4752.4799999999996</v>
      </c>
    </row>
    <row r="105" spans="1:7" ht="36.75" customHeight="1" x14ac:dyDescent="0.25">
      <c r="A105" s="244" t="s">
        <v>1152</v>
      </c>
      <c r="B105" s="115" t="s">
        <v>453</v>
      </c>
      <c r="C105" s="240">
        <v>29023866100110</v>
      </c>
      <c r="D105" s="115" t="s">
        <v>1160</v>
      </c>
      <c r="E105" s="115"/>
      <c r="F105" s="115"/>
      <c r="G105" s="116">
        <v>4950.49</v>
      </c>
    </row>
    <row r="106" spans="1:7" ht="32.25" customHeight="1" x14ac:dyDescent="0.25">
      <c r="A106" s="244" t="s">
        <v>1152</v>
      </c>
      <c r="B106" s="115" t="s">
        <v>453</v>
      </c>
      <c r="C106" s="240">
        <v>29023866100110</v>
      </c>
      <c r="D106" s="115" t="s">
        <v>1161</v>
      </c>
      <c r="E106" s="115"/>
      <c r="F106" s="115"/>
      <c r="G106" s="116">
        <v>3762.38</v>
      </c>
    </row>
    <row r="107" spans="1:7" ht="36" customHeight="1" x14ac:dyDescent="0.25">
      <c r="A107" s="244" t="s">
        <v>1152</v>
      </c>
      <c r="B107" s="115" t="s">
        <v>453</v>
      </c>
      <c r="C107" s="240">
        <v>29023866100110</v>
      </c>
      <c r="D107" s="115" t="s">
        <v>1062</v>
      </c>
      <c r="E107" s="115"/>
      <c r="F107" s="115"/>
      <c r="G107" s="116">
        <v>4752.4799999999996</v>
      </c>
    </row>
    <row r="108" spans="1:7" ht="43.5" customHeight="1" x14ac:dyDescent="0.25">
      <c r="A108" s="244" t="s">
        <v>1162</v>
      </c>
      <c r="B108" s="115" t="s">
        <v>453</v>
      </c>
      <c r="C108" s="240">
        <v>29023866100110</v>
      </c>
      <c r="D108" s="115" t="s">
        <v>1163</v>
      </c>
      <c r="E108" s="115"/>
      <c r="F108" s="115"/>
      <c r="G108" s="116">
        <v>1970</v>
      </c>
    </row>
    <row r="109" spans="1:7" ht="33" customHeight="1" x14ac:dyDescent="0.25">
      <c r="A109" s="244" t="s">
        <v>1164</v>
      </c>
      <c r="B109" s="115" t="s">
        <v>453</v>
      </c>
      <c r="C109" s="240">
        <v>29023866100110</v>
      </c>
      <c r="D109" s="115" t="s">
        <v>1165</v>
      </c>
      <c r="E109" s="115"/>
      <c r="F109" s="115"/>
      <c r="G109" s="116">
        <v>4950.49</v>
      </c>
    </row>
    <row r="110" spans="1:7" ht="37.5" customHeight="1" x14ac:dyDescent="0.25">
      <c r="A110" s="244" t="s">
        <v>1164</v>
      </c>
      <c r="B110" s="115" t="s">
        <v>453</v>
      </c>
      <c r="C110" s="240">
        <v>29023866100110</v>
      </c>
      <c r="D110" s="115" t="s">
        <v>1166</v>
      </c>
      <c r="E110" s="115"/>
      <c r="F110" s="115"/>
      <c r="G110" s="116">
        <v>4207.92</v>
      </c>
    </row>
    <row r="111" spans="1:7" ht="32.25" customHeight="1" x14ac:dyDescent="0.25">
      <c r="A111" s="244" t="s">
        <v>1127</v>
      </c>
      <c r="B111" s="115" t="s">
        <v>453</v>
      </c>
      <c r="C111" s="240">
        <v>29023866100110</v>
      </c>
      <c r="D111" s="115" t="s">
        <v>1085</v>
      </c>
      <c r="E111" s="115"/>
      <c r="F111" s="115"/>
      <c r="G111" s="116">
        <v>3762.38</v>
      </c>
    </row>
    <row r="112" spans="1:7" ht="23.25" customHeight="1" x14ac:dyDescent="0.25">
      <c r="A112" s="244" t="s">
        <v>1164</v>
      </c>
      <c r="B112" s="115" t="s">
        <v>453</v>
      </c>
      <c r="C112" s="240">
        <v>29023866100110</v>
      </c>
      <c r="D112" s="115" t="s">
        <v>1167</v>
      </c>
      <c r="E112" s="115"/>
      <c r="F112" s="115"/>
      <c r="G112" s="116">
        <v>4950.49</v>
      </c>
    </row>
    <row r="113" spans="1:7" ht="30" customHeight="1" x14ac:dyDescent="0.25">
      <c r="A113" s="244" t="s">
        <v>1168</v>
      </c>
      <c r="B113" s="115" t="s">
        <v>453</v>
      </c>
      <c r="C113" s="240">
        <v>29023866100110</v>
      </c>
      <c r="D113" s="115" t="s">
        <v>1169</v>
      </c>
      <c r="E113" s="115"/>
      <c r="F113" s="115"/>
      <c r="G113" s="116">
        <v>3564.36</v>
      </c>
    </row>
    <row r="114" spans="1:7" ht="24" customHeight="1" x14ac:dyDescent="0.25">
      <c r="A114" s="244" t="s">
        <v>1164</v>
      </c>
      <c r="B114" s="115" t="s">
        <v>453</v>
      </c>
      <c r="C114" s="240">
        <v>29023866100110</v>
      </c>
      <c r="D114" s="115" t="s">
        <v>1170</v>
      </c>
      <c r="E114" s="115"/>
      <c r="F114" s="115"/>
      <c r="G114" s="116">
        <v>3762.38</v>
      </c>
    </row>
    <row r="115" spans="1:7" ht="28.5" customHeight="1" x14ac:dyDescent="0.25">
      <c r="A115" s="244" t="s">
        <v>1164</v>
      </c>
      <c r="B115" s="115" t="s">
        <v>453</v>
      </c>
      <c r="C115" s="240">
        <v>29023866100110</v>
      </c>
      <c r="D115" s="115" t="s">
        <v>1171</v>
      </c>
      <c r="E115" s="115"/>
      <c r="F115" s="115"/>
      <c r="G115" s="116">
        <v>4158.42</v>
      </c>
    </row>
    <row r="116" spans="1:7" ht="30" customHeight="1" x14ac:dyDescent="0.25">
      <c r="A116" s="244" t="s">
        <v>1164</v>
      </c>
      <c r="B116" s="115" t="s">
        <v>453</v>
      </c>
      <c r="C116" s="240">
        <v>29023866100110</v>
      </c>
      <c r="D116" s="115" t="s">
        <v>1172</v>
      </c>
      <c r="E116" s="115"/>
      <c r="F116" s="115"/>
      <c r="G116" s="116">
        <v>4950.49</v>
      </c>
    </row>
    <row r="117" spans="1:7" ht="29.25" customHeight="1" x14ac:dyDescent="0.25">
      <c r="A117" s="244" t="s">
        <v>1164</v>
      </c>
      <c r="B117" s="115" t="s">
        <v>453</v>
      </c>
      <c r="C117" s="240">
        <v>29023866100110</v>
      </c>
      <c r="D117" s="115" t="s">
        <v>1149</v>
      </c>
      <c r="E117" s="115"/>
      <c r="F117" s="115"/>
      <c r="G117" s="116">
        <v>4356.4399999999996</v>
      </c>
    </row>
    <row r="118" spans="1:7" ht="37.5" customHeight="1" x14ac:dyDescent="0.25">
      <c r="A118" s="244" t="s">
        <v>1164</v>
      </c>
      <c r="B118" s="115" t="s">
        <v>453</v>
      </c>
      <c r="C118" s="240">
        <v>29023866100110</v>
      </c>
      <c r="D118" s="115" t="s">
        <v>1068</v>
      </c>
      <c r="E118" s="115"/>
      <c r="F118" s="115"/>
      <c r="G118" s="116">
        <v>4950.49</v>
      </c>
    </row>
    <row r="119" spans="1:7" ht="28.5" customHeight="1" x14ac:dyDescent="0.25">
      <c r="A119" s="244" t="s">
        <v>1164</v>
      </c>
      <c r="B119" s="115" t="s">
        <v>453</v>
      </c>
      <c r="C119" s="240">
        <v>29023866100110</v>
      </c>
      <c r="D119" s="115" t="s">
        <v>1069</v>
      </c>
      <c r="E119" s="115"/>
      <c r="F119" s="115"/>
      <c r="G119" s="116">
        <v>4950.49</v>
      </c>
    </row>
    <row r="120" spans="1:7" ht="24.75" customHeight="1" x14ac:dyDescent="0.25">
      <c r="A120" s="244" t="s">
        <v>1164</v>
      </c>
      <c r="B120" s="115" t="s">
        <v>453</v>
      </c>
      <c r="C120" s="240">
        <v>29023866100110</v>
      </c>
      <c r="D120" s="115" t="s">
        <v>1071</v>
      </c>
      <c r="E120" s="115"/>
      <c r="F120" s="115"/>
      <c r="G120" s="116">
        <v>3762.38</v>
      </c>
    </row>
    <row r="121" spans="1:7" ht="22.5" customHeight="1" x14ac:dyDescent="0.25">
      <c r="A121" s="244" t="s">
        <v>1173</v>
      </c>
      <c r="B121" s="115"/>
      <c r="C121" s="240"/>
      <c r="D121" s="115" t="s">
        <v>1072</v>
      </c>
      <c r="E121" s="115"/>
      <c r="F121" s="115"/>
      <c r="G121" s="116">
        <v>3366.34</v>
      </c>
    </row>
    <row r="122" spans="1:7" ht="21.75" customHeight="1" x14ac:dyDescent="0.25">
      <c r="A122" s="245">
        <v>43545</v>
      </c>
      <c r="B122" s="115" t="s">
        <v>453</v>
      </c>
      <c r="C122" s="240">
        <v>29023866100110</v>
      </c>
      <c r="D122" s="246" t="s">
        <v>1174</v>
      </c>
      <c r="E122" s="69"/>
      <c r="F122" s="69"/>
      <c r="G122" s="69">
        <v>4950.49</v>
      </c>
    </row>
    <row r="123" spans="1:7" ht="27" customHeight="1" x14ac:dyDescent="0.25">
      <c r="A123" s="236">
        <v>43557</v>
      </c>
      <c r="B123" s="115" t="s">
        <v>453</v>
      </c>
      <c r="C123" s="240">
        <v>29023866100110</v>
      </c>
      <c r="D123" s="115" t="s">
        <v>1175</v>
      </c>
      <c r="E123" s="115"/>
      <c r="F123" s="248"/>
      <c r="G123" s="116">
        <v>9000</v>
      </c>
    </row>
    <row r="124" spans="1:7" ht="16.5" customHeight="1" x14ac:dyDescent="0.25">
      <c r="A124" s="236">
        <v>43563</v>
      </c>
      <c r="B124" s="115" t="s">
        <v>453</v>
      </c>
      <c r="C124" s="240">
        <v>29023866100110</v>
      </c>
      <c r="D124" s="115" t="s">
        <v>1176</v>
      </c>
      <c r="E124" s="115"/>
      <c r="F124" s="115"/>
      <c r="G124" s="116">
        <v>10000</v>
      </c>
    </row>
    <row r="125" spans="1:7" ht="27.75" customHeight="1" x14ac:dyDescent="0.25">
      <c r="A125" s="236">
        <v>43564</v>
      </c>
      <c r="B125" s="115" t="s">
        <v>453</v>
      </c>
      <c r="C125" s="240">
        <v>29023866100110</v>
      </c>
      <c r="D125" s="115" t="s">
        <v>1175</v>
      </c>
      <c r="E125" s="115"/>
      <c r="F125" s="248"/>
      <c r="G125" s="116">
        <v>385</v>
      </c>
    </row>
    <row r="126" spans="1:7" ht="26.25" customHeight="1" x14ac:dyDescent="0.25">
      <c r="A126" s="236">
        <v>43565</v>
      </c>
      <c r="B126" s="115" t="s">
        <v>453</v>
      </c>
      <c r="C126" s="240">
        <v>29023866100110</v>
      </c>
      <c r="D126" s="115" t="s">
        <v>557</v>
      </c>
      <c r="E126" s="240"/>
      <c r="F126" s="115"/>
      <c r="G126" s="116">
        <v>300</v>
      </c>
    </row>
    <row r="127" spans="1:7" ht="25.5" customHeight="1" x14ac:dyDescent="0.25">
      <c r="A127" s="236">
        <v>43565</v>
      </c>
      <c r="B127" s="115" t="s">
        <v>453</v>
      </c>
      <c r="C127" s="240">
        <v>29023866100110</v>
      </c>
      <c r="D127" s="115" t="s">
        <v>557</v>
      </c>
      <c r="E127" s="240"/>
      <c r="F127" s="115"/>
      <c r="G127" s="116">
        <v>23040</v>
      </c>
    </row>
    <row r="128" spans="1:7" ht="31.5" customHeight="1" x14ac:dyDescent="0.25">
      <c r="A128" s="236">
        <v>43566</v>
      </c>
      <c r="B128" s="115" t="s">
        <v>453</v>
      </c>
      <c r="C128" s="240">
        <v>29023866100110</v>
      </c>
      <c r="D128" s="115" t="s">
        <v>1177</v>
      </c>
      <c r="E128" s="115"/>
      <c r="F128" s="115"/>
      <c r="G128" s="116">
        <v>22700</v>
      </c>
    </row>
    <row r="129" spans="1:7" ht="21" customHeight="1" x14ac:dyDescent="0.25">
      <c r="A129" s="235" t="s">
        <v>1178</v>
      </c>
      <c r="B129" s="115" t="s">
        <v>453</v>
      </c>
      <c r="C129" s="240">
        <v>29023866100110</v>
      </c>
      <c r="D129" s="115" t="s">
        <v>1179</v>
      </c>
      <c r="E129" s="240"/>
      <c r="F129" s="115"/>
      <c r="G129" s="116">
        <v>19800</v>
      </c>
    </row>
    <row r="130" spans="1:7" ht="27.75" customHeight="1" x14ac:dyDescent="0.25">
      <c r="A130" s="235" t="s">
        <v>1180</v>
      </c>
      <c r="B130" s="115" t="s">
        <v>453</v>
      </c>
      <c r="C130" s="240">
        <v>29023866100110</v>
      </c>
      <c r="D130" s="115" t="s">
        <v>1181</v>
      </c>
      <c r="E130" s="240"/>
      <c r="F130" s="115"/>
      <c r="G130" s="116">
        <v>73</v>
      </c>
    </row>
    <row r="131" spans="1:7" ht="27" customHeight="1" x14ac:dyDescent="0.25">
      <c r="A131" s="244" t="s">
        <v>1182</v>
      </c>
      <c r="B131" s="115" t="s">
        <v>453</v>
      </c>
      <c r="C131" s="240">
        <v>29023866100110</v>
      </c>
      <c r="D131" s="115" t="s">
        <v>1175</v>
      </c>
      <c r="E131" s="115"/>
      <c r="F131" s="248"/>
      <c r="G131" s="116">
        <v>3960</v>
      </c>
    </row>
    <row r="132" spans="1:7" ht="42" customHeight="1" x14ac:dyDescent="0.25">
      <c r="A132" s="244" t="s">
        <v>1183</v>
      </c>
      <c r="B132" s="115" t="s">
        <v>453</v>
      </c>
      <c r="C132" s="240">
        <v>29023866100110</v>
      </c>
      <c r="D132" s="115" t="s">
        <v>1140</v>
      </c>
      <c r="E132" s="115"/>
      <c r="F132" s="115"/>
      <c r="G132" s="116">
        <v>5000</v>
      </c>
    </row>
    <row r="133" spans="1:7" ht="28.5" customHeight="1" x14ac:dyDescent="0.25">
      <c r="A133" s="244" t="s">
        <v>1184</v>
      </c>
      <c r="B133" s="115" t="s">
        <v>453</v>
      </c>
      <c r="C133" s="240">
        <v>29023866100110</v>
      </c>
      <c r="D133" s="115" t="s">
        <v>1185</v>
      </c>
      <c r="E133" s="115"/>
      <c r="F133" s="115"/>
      <c r="G133" s="116">
        <v>7000</v>
      </c>
    </row>
    <row r="134" spans="1:7" ht="33.75" customHeight="1" x14ac:dyDescent="0.25">
      <c r="A134" s="244" t="s">
        <v>1184</v>
      </c>
      <c r="B134" s="115" t="s">
        <v>453</v>
      </c>
      <c r="C134" s="240">
        <v>29023866100110</v>
      </c>
      <c r="D134" s="115" t="s">
        <v>1186</v>
      </c>
      <c r="E134" s="115"/>
      <c r="F134" s="115"/>
      <c r="G134" s="116">
        <v>2800</v>
      </c>
    </row>
    <row r="135" spans="1:7" ht="32.25" customHeight="1" x14ac:dyDescent="0.25">
      <c r="A135" s="244" t="s">
        <v>1184</v>
      </c>
      <c r="B135" s="115" t="s">
        <v>453</v>
      </c>
      <c r="C135" s="240">
        <v>29023866100110</v>
      </c>
      <c r="D135" s="115" t="s">
        <v>1187</v>
      </c>
      <c r="E135" s="115"/>
      <c r="F135" s="115"/>
      <c r="G135" s="116">
        <v>6900</v>
      </c>
    </row>
    <row r="136" spans="1:7" ht="24" customHeight="1" x14ac:dyDescent="0.25">
      <c r="A136" s="244" t="s">
        <v>1184</v>
      </c>
      <c r="B136" s="115" t="s">
        <v>453</v>
      </c>
      <c r="C136" s="240">
        <v>29023866100110</v>
      </c>
      <c r="D136" s="115" t="s">
        <v>1188</v>
      </c>
      <c r="E136" s="115"/>
      <c r="F136" s="115"/>
      <c r="G136" s="116">
        <v>6000</v>
      </c>
    </row>
    <row r="137" spans="1:7" ht="24" customHeight="1" x14ac:dyDescent="0.25">
      <c r="A137" s="244" t="s">
        <v>1189</v>
      </c>
      <c r="B137" s="115" t="s">
        <v>453</v>
      </c>
      <c r="C137" s="240">
        <v>29023866100110</v>
      </c>
      <c r="D137" s="115" t="s">
        <v>1190</v>
      </c>
      <c r="E137" s="115"/>
      <c r="F137" s="115"/>
      <c r="G137" s="116">
        <v>1950</v>
      </c>
    </row>
    <row r="138" spans="1:7" ht="33.75" customHeight="1" x14ac:dyDescent="0.25">
      <c r="A138" s="244" t="s">
        <v>1191</v>
      </c>
      <c r="B138" s="115" t="s">
        <v>453</v>
      </c>
      <c r="C138" s="240">
        <v>29023866100110</v>
      </c>
      <c r="D138" s="115" t="s">
        <v>1192</v>
      </c>
      <c r="E138" s="240"/>
      <c r="F138" s="115"/>
      <c r="G138" s="116">
        <v>3000</v>
      </c>
    </row>
    <row r="139" spans="1:7" ht="31.5" customHeight="1" x14ac:dyDescent="0.25">
      <c r="A139" s="244" t="s">
        <v>1193</v>
      </c>
      <c r="B139" s="115" t="s">
        <v>453</v>
      </c>
      <c r="C139" s="240">
        <v>29023866100110</v>
      </c>
      <c r="D139" s="115" t="s">
        <v>1194</v>
      </c>
      <c r="E139" s="115"/>
      <c r="F139" s="115"/>
      <c r="G139" s="116">
        <v>2000</v>
      </c>
    </row>
    <row r="140" spans="1:7" ht="24" customHeight="1" x14ac:dyDescent="0.25">
      <c r="A140" s="244" t="s">
        <v>1195</v>
      </c>
      <c r="B140" s="115" t="s">
        <v>453</v>
      </c>
      <c r="C140" s="240">
        <v>29023866100110</v>
      </c>
      <c r="D140" s="115" t="s">
        <v>1196</v>
      </c>
      <c r="E140" s="115"/>
      <c r="F140" s="115"/>
      <c r="G140" s="116">
        <v>14850</v>
      </c>
    </row>
    <row r="141" spans="1:7" ht="19.5" customHeight="1" x14ac:dyDescent="0.25">
      <c r="A141" s="244" t="s">
        <v>1195</v>
      </c>
      <c r="B141" s="115" t="s">
        <v>453</v>
      </c>
      <c r="C141" s="240">
        <v>29023866100110</v>
      </c>
      <c r="D141" s="115" t="s">
        <v>557</v>
      </c>
      <c r="E141" s="115"/>
      <c r="F141" s="115"/>
      <c r="G141" s="116">
        <v>19800</v>
      </c>
    </row>
    <row r="142" spans="1:7" ht="31.5" customHeight="1" x14ac:dyDescent="0.25">
      <c r="A142" s="244" t="s">
        <v>1195</v>
      </c>
      <c r="B142" s="115" t="s">
        <v>453</v>
      </c>
      <c r="C142" s="240">
        <v>29023866100110</v>
      </c>
      <c r="D142" s="115" t="s">
        <v>560</v>
      </c>
      <c r="E142" s="115"/>
      <c r="F142" s="115"/>
      <c r="G142" s="249">
        <v>14850</v>
      </c>
    </row>
    <row r="143" spans="1:7" ht="28.5" customHeight="1" x14ac:dyDescent="0.25">
      <c r="A143" s="244" t="s">
        <v>1195</v>
      </c>
      <c r="B143" s="115" t="s">
        <v>453</v>
      </c>
      <c r="C143" s="240">
        <v>29023866100110</v>
      </c>
      <c r="D143" s="115" t="s">
        <v>1181</v>
      </c>
      <c r="E143" s="240"/>
      <c r="F143" s="115"/>
      <c r="G143" s="116">
        <v>10000</v>
      </c>
    </row>
    <row r="144" spans="1:7" ht="31.5" customHeight="1" x14ac:dyDescent="0.25">
      <c r="A144" s="244" t="s">
        <v>1195</v>
      </c>
      <c r="B144" s="115" t="s">
        <v>453</v>
      </c>
      <c r="C144" s="240">
        <v>29023866100110</v>
      </c>
      <c r="D144" s="115" t="s">
        <v>559</v>
      </c>
      <c r="E144" s="115"/>
      <c r="F144" s="43"/>
      <c r="G144" s="116">
        <v>4850</v>
      </c>
    </row>
    <row r="145" spans="1:7" ht="41.25" customHeight="1" x14ac:dyDescent="0.25">
      <c r="A145" s="244" t="s">
        <v>1197</v>
      </c>
      <c r="B145" s="115" t="s">
        <v>453</v>
      </c>
      <c r="C145" s="240">
        <v>29023866100110</v>
      </c>
      <c r="D145" s="115" t="s">
        <v>1198</v>
      </c>
      <c r="E145" s="115"/>
      <c r="F145" s="43"/>
      <c r="G145" s="116">
        <v>14850</v>
      </c>
    </row>
    <row r="146" spans="1:7" x14ac:dyDescent="0.25">
      <c r="A146" s="244" t="s">
        <v>1199</v>
      </c>
      <c r="B146" s="115" t="s">
        <v>453</v>
      </c>
      <c r="C146" s="240">
        <v>29023866100110</v>
      </c>
      <c r="D146" s="115" t="s">
        <v>1200</v>
      </c>
      <c r="E146" s="115"/>
      <c r="F146" s="43"/>
      <c r="G146" s="116">
        <v>3500</v>
      </c>
    </row>
    <row r="147" spans="1:7" x14ac:dyDescent="0.25">
      <c r="A147" s="244" t="s">
        <v>1201</v>
      </c>
      <c r="B147" s="115" t="s">
        <v>453</v>
      </c>
      <c r="C147" s="240">
        <v>29023866100110</v>
      </c>
      <c r="D147" s="115" t="s">
        <v>1098</v>
      </c>
      <c r="E147" s="115"/>
      <c r="F147" s="43"/>
      <c r="G147" s="116">
        <v>3500</v>
      </c>
    </row>
    <row r="148" spans="1:7" x14ac:dyDescent="0.25">
      <c r="A148" s="244" t="s">
        <v>1201</v>
      </c>
      <c r="B148" s="115" t="s">
        <v>453</v>
      </c>
      <c r="C148" s="240">
        <v>29023866100110</v>
      </c>
      <c r="D148" s="115" t="s">
        <v>1202</v>
      </c>
      <c r="E148" s="115"/>
      <c r="F148" s="43"/>
      <c r="G148" s="116">
        <v>4950.5</v>
      </c>
    </row>
    <row r="149" spans="1:7" ht="44.25" customHeight="1" x14ac:dyDescent="0.25">
      <c r="A149" s="244" t="s">
        <v>1201</v>
      </c>
      <c r="B149" s="115" t="s">
        <v>453</v>
      </c>
      <c r="C149" s="240">
        <v>29023866100110</v>
      </c>
      <c r="D149" s="115" t="s">
        <v>1116</v>
      </c>
      <c r="E149" s="115"/>
      <c r="F149" s="43"/>
      <c r="G149" s="116">
        <v>2970</v>
      </c>
    </row>
    <row r="150" spans="1:7" ht="27" customHeight="1" x14ac:dyDescent="0.25">
      <c r="A150" s="244" t="s">
        <v>1203</v>
      </c>
      <c r="B150" s="115" t="s">
        <v>453</v>
      </c>
      <c r="C150" s="240">
        <v>29023866100110</v>
      </c>
      <c r="D150" s="115" t="s">
        <v>1140</v>
      </c>
      <c r="E150" s="115"/>
      <c r="F150" s="115"/>
      <c r="G150" s="116">
        <v>5000</v>
      </c>
    </row>
    <row r="151" spans="1:7" x14ac:dyDescent="0.25">
      <c r="A151" s="244" t="s">
        <v>1204</v>
      </c>
      <c r="B151" s="115" t="s">
        <v>453</v>
      </c>
      <c r="C151" s="240">
        <v>29023866100110</v>
      </c>
      <c r="D151" s="115" t="s">
        <v>1175</v>
      </c>
      <c r="E151" s="115"/>
      <c r="F151" s="248"/>
      <c r="G151" s="116">
        <v>4950</v>
      </c>
    </row>
    <row r="152" spans="1:7" x14ac:dyDescent="0.25">
      <c r="A152" s="244" t="s">
        <v>1204</v>
      </c>
      <c r="B152" s="115" t="s">
        <v>453</v>
      </c>
      <c r="C152" s="240">
        <v>29023866100110</v>
      </c>
      <c r="D152" s="115" t="s">
        <v>1175</v>
      </c>
      <c r="E152" s="115"/>
      <c r="F152" s="248"/>
      <c r="G152" s="116">
        <v>4950</v>
      </c>
    </row>
    <row r="153" spans="1:7" ht="21" customHeight="1" x14ac:dyDescent="0.25">
      <c r="A153" s="244" t="s">
        <v>1205</v>
      </c>
      <c r="B153" s="115" t="s">
        <v>453</v>
      </c>
      <c r="C153" s="240">
        <v>29023866100110</v>
      </c>
      <c r="D153" s="115" t="s">
        <v>1206</v>
      </c>
      <c r="E153" s="115"/>
      <c r="F153" s="115"/>
      <c r="G153" s="116">
        <v>8000</v>
      </c>
    </row>
    <row r="154" spans="1:7" x14ac:dyDescent="0.25">
      <c r="A154" s="244" t="s">
        <v>1205</v>
      </c>
      <c r="B154" s="115" t="s">
        <v>453</v>
      </c>
      <c r="C154" s="240">
        <v>29023866100110</v>
      </c>
      <c r="D154" s="115" t="s">
        <v>1207</v>
      </c>
      <c r="E154" s="240"/>
      <c r="F154" s="115"/>
      <c r="G154" s="116">
        <v>9750</v>
      </c>
    </row>
    <row r="155" spans="1:7" x14ac:dyDescent="0.25">
      <c r="A155" s="244" t="s">
        <v>1205</v>
      </c>
      <c r="B155" s="115" t="s">
        <v>453</v>
      </c>
      <c r="C155" s="240">
        <v>29023866100110</v>
      </c>
      <c r="D155" s="115" t="s">
        <v>1177</v>
      </c>
      <c r="E155" s="115"/>
      <c r="F155" s="115"/>
      <c r="G155" s="116">
        <v>11000</v>
      </c>
    </row>
    <row r="156" spans="1:7" x14ac:dyDescent="0.25">
      <c r="A156" s="244" t="s">
        <v>1208</v>
      </c>
      <c r="B156" s="115" t="s">
        <v>453</v>
      </c>
      <c r="C156" s="240">
        <v>29023866100110</v>
      </c>
      <c r="D156" s="115" t="s">
        <v>1209</v>
      </c>
      <c r="E156" s="115"/>
      <c r="F156" s="115"/>
      <c r="G156" s="116">
        <v>9900</v>
      </c>
    </row>
    <row r="157" spans="1:7" ht="22.5" customHeight="1" x14ac:dyDescent="0.25">
      <c r="A157" s="244" t="s">
        <v>1208</v>
      </c>
      <c r="B157" s="115" t="s">
        <v>453</v>
      </c>
      <c r="C157" s="240">
        <v>29023866100110</v>
      </c>
      <c r="D157" s="115" t="s">
        <v>1192</v>
      </c>
      <c r="E157" s="240"/>
      <c r="F157" s="115"/>
      <c r="G157" s="116">
        <v>5000</v>
      </c>
    </row>
    <row r="158" spans="1:7" ht="21" customHeight="1" x14ac:dyDescent="0.25">
      <c r="A158" s="244" t="s">
        <v>1210</v>
      </c>
      <c r="B158" s="115" t="s">
        <v>453</v>
      </c>
      <c r="C158" s="240">
        <v>29023866100110</v>
      </c>
      <c r="D158" s="115" t="s">
        <v>1198</v>
      </c>
      <c r="E158" s="115"/>
      <c r="F158" s="115"/>
      <c r="G158" s="116">
        <v>2000</v>
      </c>
    </row>
    <row r="159" spans="1:7" ht="24" customHeight="1" x14ac:dyDescent="0.25">
      <c r="A159" s="244" t="s">
        <v>1210</v>
      </c>
      <c r="B159" s="115" t="s">
        <v>453</v>
      </c>
      <c r="C159" s="240">
        <v>29023866100110</v>
      </c>
      <c r="D159" s="115" t="s">
        <v>1211</v>
      </c>
      <c r="E159" s="115"/>
      <c r="F159" s="115"/>
      <c r="G159" s="116">
        <v>2000</v>
      </c>
    </row>
    <row r="160" spans="1:7" ht="27" customHeight="1" x14ac:dyDescent="0.25">
      <c r="A160" s="244" t="s">
        <v>1210</v>
      </c>
      <c r="B160" s="115" t="s">
        <v>453</v>
      </c>
      <c r="C160" s="240">
        <v>29023866100110</v>
      </c>
      <c r="D160" s="115" t="s">
        <v>1211</v>
      </c>
      <c r="E160" s="115"/>
      <c r="F160" s="115"/>
      <c r="G160" s="116">
        <v>3460</v>
      </c>
    </row>
    <row r="161" spans="1:7" ht="12" customHeight="1" x14ac:dyDescent="0.25">
      <c r="A161" s="244" t="s">
        <v>1210</v>
      </c>
      <c r="B161" s="115" t="s">
        <v>453</v>
      </c>
      <c r="C161" s="240">
        <v>29023866100110</v>
      </c>
      <c r="D161" s="115" t="s">
        <v>1212</v>
      </c>
      <c r="E161" s="115"/>
      <c r="F161" s="115"/>
      <c r="G161" s="116">
        <v>5000</v>
      </c>
    </row>
    <row r="162" spans="1:7" ht="21" customHeight="1" x14ac:dyDescent="0.25">
      <c r="A162" s="244" t="s">
        <v>1210</v>
      </c>
      <c r="B162" s="115" t="s">
        <v>453</v>
      </c>
      <c r="C162" s="240">
        <v>29023866100110</v>
      </c>
      <c r="D162" s="115" t="s">
        <v>1213</v>
      </c>
      <c r="E162" s="115"/>
      <c r="F162" s="115"/>
      <c r="G162" s="116">
        <v>5000</v>
      </c>
    </row>
    <row r="163" spans="1:7" ht="24.75" customHeight="1" x14ac:dyDescent="0.25">
      <c r="A163" s="244" t="s">
        <v>1210</v>
      </c>
      <c r="B163" s="115" t="s">
        <v>453</v>
      </c>
      <c r="C163" s="240">
        <v>29023866100110</v>
      </c>
      <c r="D163" s="115" t="s">
        <v>558</v>
      </c>
      <c r="E163" s="115"/>
      <c r="F163" s="115"/>
      <c r="G163" s="116">
        <v>5000</v>
      </c>
    </row>
    <row r="164" spans="1:7" ht="23.25" customHeight="1" x14ac:dyDescent="0.25">
      <c r="A164" s="244" t="s">
        <v>1210</v>
      </c>
      <c r="B164" s="115" t="s">
        <v>453</v>
      </c>
      <c r="C164" s="240">
        <v>29023866100110</v>
      </c>
      <c r="D164" s="115" t="s">
        <v>557</v>
      </c>
      <c r="E164" s="115"/>
      <c r="F164" s="115"/>
      <c r="G164" s="116">
        <v>8350</v>
      </c>
    </row>
    <row r="165" spans="1:7" ht="17.25" customHeight="1" x14ac:dyDescent="0.25">
      <c r="A165" s="244" t="s">
        <v>1210</v>
      </c>
      <c r="B165" s="115" t="s">
        <v>453</v>
      </c>
      <c r="C165" s="240">
        <v>29023866100110</v>
      </c>
      <c r="D165" s="115" t="s">
        <v>556</v>
      </c>
      <c r="E165" s="115"/>
      <c r="F165" s="115"/>
      <c r="G165" s="116">
        <v>9750</v>
      </c>
    </row>
    <row r="166" spans="1:7" x14ac:dyDescent="0.25">
      <c r="A166" s="244" t="s">
        <v>1214</v>
      </c>
      <c r="B166" s="115" t="s">
        <v>453</v>
      </c>
      <c r="C166" s="240">
        <v>29023866100110</v>
      </c>
      <c r="D166" s="115" t="s">
        <v>1215</v>
      </c>
      <c r="E166" s="115"/>
      <c r="F166" s="115"/>
      <c r="G166" s="116">
        <v>14851.49</v>
      </c>
    </row>
    <row r="167" spans="1:7" x14ac:dyDescent="0.25">
      <c r="A167" s="244" t="s">
        <v>1216</v>
      </c>
      <c r="B167" s="115" t="s">
        <v>453</v>
      </c>
      <c r="C167" s="240">
        <v>29023866100110</v>
      </c>
      <c r="D167" s="115" t="s">
        <v>1194</v>
      </c>
      <c r="E167" s="115"/>
      <c r="F167" s="115"/>
      <c r="G167" s="116">
        <v>5000</v>
      </c>
    </row>
    <row r="168" spans="1:7" ht="28.5" customHeight="1" x14ac:dyDescent="0.25">
      <c r="A168" s="244" t="s">
        <v>1217</v>
      </c>
      <c r="B168" s="115" t="s">
        <v>453</v>
      </c>
      <c r="C168" s="240">
        <v>29023866100110</v>
      </c>
      <c r="D168" s="115" t="s">
        <v>1218</v>
      </c>
      <c r="E168" s="115"/>
      <c r="F168" s="115"/>
      <c r="G168" s="116">
        <v>2500</v>
      </c>
    </row>
    <row r="169" spans="1:7" ht="21" customHeight="1" x14ac:dyDescent="0.25">
      <c r="A169" s="244" t="s">
        <v>1219</v>
      </c>
      <c r="B169" s="115" t="s">
        <v>453</v>
      </c>
      <c r="C169" s="240">
        <v>29023866100110</v>
      </c>
      <c r="D169" s="115" t="s">
        <v>555</v>
      </c>
      <c r="E169" s="115"/>
      <c r="F169" s="115"/>
      <c r="G169" s="116">
        <v>10000</v>
      </c>
    </row>
    <row r="170" spans="1:7" ht="27.75" customHeight="1" x14ac:dyDescent="0.25">
      <c r="A170" s="244" t="s">
        <v>1219</v>
      </c>
      <c r="B170" s="115" t="s">
        <v>453</v>
      </c>
      <c r="C170" s="240">
        <v>29023866100110</v>
      </c>
      <c r="D170" s="115" t="s">
        <v>1220</v>
      </c>
      <c r="E170" s="115"/>
      <c r="F170" s="115"/>
      <c r="G170" s="116">
        <v>7000</v>
      </c>
    </row>
    <row r="171" spans="1:7" ht="23.25" customHeight="1" x14ac:dyDescent="0.25">
      <c r="A171" s="244" t="s">
        <v>1219</v>
      </c>
      <c r="B171" s="115" t="s">
        <v>453</v>
      </c>
      <c r="C171" s="240">
        <v>29023866100110</v>
      </c>
      <c r="D171" s="115" t="s">
        <v>555</v>
      </c>
      <c r="E171" s="115"/>
      <c r="F171" s="115"/>
      <c r="G171" s="116">
        <v>7228</v>
      </c>
    </row>
    <row r="172" spans="1:7" ht="26.25" customHeight="1" x14ac:dyDescent="0.25">
      <c r="A172" s="244" t="s">
        <v>1221</v>
      </c>
      <c r="B172" s="115" t="s">
        <v>453</v>
      </c>
      <c r="C172" s="240">
        <v>29023866100110</v>
      </c>
      <c r="D172" s="115" t="s">
        <v>1222</v>
      </c>
      <c r="E172" s="115"/>
      <c r="F172" s="115"/>
      <c r="G172" s="116">
        <v>9800</v>
      </c>
    </row>
    <row r="173" spans="1:7" ht="27.75" customHeight="1" x14ac:dyDescent="0.25">
      <c r="A173" s="244" t="s">
        <v>1223</v>
      </c>
      <c r="B173" s="115" t="s">
        <v>453</v>
      </c>
      <c r="C173" s="240">
        <v>29023866100110</v>
      </c>
      <c r="D173" s="115" t="s">
        <v>1224</v>
      </c>
      <c r="E173" s="115"/>
      <c r="F173" s="115"/>
      <c r="G173" s="116">
        <v>30000</v>
      </c>
    </row>
    <row r="174" spans="1:7" ht="22.5" customHeight="1" x14ac:dyDescent="0.25">
      <c r="A174" s="244" t="s">
        <v>1223</v>
      </c>
      <c r="B174" s="115" t="s">
        <v>453</v>
      </c>
      <c r="C174" s="240">
        <v>29023866100110</v>
      </c>
      <c r="D174" s="115" t="s">
        <v>1225</v>
      </c>
      <c r="E174" s="115"/>
      <c r="F174" s="115"/>
      <c r="G174" s="116">
        <v>30000</v>
      </c>
    </row>
    <row r="175" spans="1:7" ht="27" customHeight="1" x14ac:dyDescent="0.25">
      <c r="A175" s="244" t="s">
        <v>1223</v>
      </c>
      <c r="B175" s="115" t="s">
        <v>453</v>
      </c>
      <c r="C175" s="240">
        <v>29023866100110</v>
      </c>
      <c r="D175" s="115" t="s">
        <v>1226</v>
      </c>
      <c r="E175" s="115"/>
      <c r="F175" s="115"/>
      <c r="G175" s="116">
        <v>40000</v>
      </c>
    </row>
    <row r="176" spans="1:7" ht="26.25" customHeight="1" x14ac:dyDescent="0.25">
      <c r="A176" s="244" t="s">
        <v>1223</v>
      </c>
      <c r="B176" s="115" t="s">
        <v>453</v>
      </c>
      <c r="C176" s="240">
        <v>29023866100110</v>
      </c>
      <c r="D176" s="115" t="s">
        <v>1227</v>
      </c>
      <c r="E176" s="115"/>
      <c r="F176" s="115"/>
      <c r="G176" s="116">
        <v>40000</v>
      </c>
    </row>
    <row r="177" spans="1:7" ht="30" customHeight="1" x14ac:dyDescent="0.25">
      <c r="A177" s="244" t="s">
        <v>1223</v>
      </c>
      <c r="B177" s="115" t="s">
        <v>453</v>
      </c>
      <c r="C177" s="240">
        <v>29023866100110</v>
      </c>
      <c r="D177" s="115" t="s">
        <v>1228</v>
      </c>
      <c r="E177" s="115"/>
      <c r="F177" s="115"/>
      <c r="G177" s="116">
        <v>40000</v>
      </c>
    </row>
    <row r="178" spans="1:7" ht="25.5" customHeight="1" x14ac:dyDescent="0.25">
      <c r="A178" s="244" t="s">
        <v>1223</v>
      </c>
      <c r="B178" s="115" t="s">
        <v>453</v>
      </c>
      <c r="C178" s="240">
        <v>29023866100110</v>
      </c>
      <c r="D178" s="115" t="s">
        <v>1229</v>
      </c>
      <c r="E178" s="115"/>
      <c r="F178" s="115"/>
      <c r="G178" s="116">
        <v>40000</v>
      </c>
    </row>
    <row r="179" spans="1:7" ht="28.5" customHeight="1" x14ac:dyDescent="0.25">
      <c r="A179" s="244" t="s">
        <v>1223</v>
      </c>
      <c r="B179" s="115" t="s">
        <v>453</v>
      </c>
      <c r="C179" s="240">
        <v>29023866100110</v>
      </c>
      <c r="D179" s="115" t="s">
        <v>1230</v>
      </c>
      <c r="E179" s="115"/>
      <c r="F179" s="115"/>
      <c r="G179" s="116">
        <v>40000</v>
      </c>
    </row>
    <row r="180" spans="1:7" ht="24.75" customHeight="1" x14ac:dyDescent="0.25">
      <c r="A180" s="244" t="s">
        <v>1223</v>
      </c>
      <c r="B180" s="115" t="s">
        <v>453</v>
      </c>
      <c r="C180" s="240">
        <v>29023866100110</v>
      </c>
      <c r="D180" s="115" t="s">
        <v>1187</v>
      </c>
      <c r="E180" s="115"/>
      <c r="F180" s="115"/>
      <c r="G180" s="116">
        <v>40000</v>
      </c>
    </row>
    <row r="181" spans="1:7" ht="26.25" customHeight="1" x14ac:dyDescent="0.25">
      <c r="A181" s="244" t="s">
        <v>1223</v>
      </c>
      <c r="B181" s="115" t="s">
        <v>453</v>
      </c>
      <c r="C181" s="240">
        <v>29023866100110</v>
      </c>
      <c r="D181" s="115" t="s">
        <v>1231</v>
      </c>
      <c r="E181" s="115"/>
      <c r="F181" s="115"/>
      <c r="G181" s="116">
        <v>100000</v>
      </c>
    </row>
    <row r="182" spans="1:7" ht="23.25" customHeight="1" x14ac:dyDescent="0.25">
      <c r="A182" s="244" t="s">
        <v>1223</v>
      </c>
      <c r="B182" s="115" t="s">
        <v>453</v>
      </c>
      <c r="C182" s="240">
        <v>29023866100110</v>
      </c>
      <c r="D182" s="115" t="s">
        <v>1232</v>
      </c>
      <c r="E182" s="115"/>
      <c r="F182" s="115"/>
      <c r="G182" s="116">
        <v>100000</v>
      </c>
    </row>
    <row r="183" spans="1:7" ht="23.25" customHeight="1" x14ac:dyDescent="0.25">
      <c r="A183" s="244" t="s">
        <v>1223</v>
      </c>
      <c r="B183" s="115" t="s">
        <v>453</v>
      </c>
      <c r="C183" s="240">
        <v>29023866100110</v>
      </c>
      <c r="D183" s="115" t="s">
        <v>1233</v>
      </c>
      <c r="E183" s="115"/>
      <c r="F183" s="115"/>
      <c r="G183" s="116">
        <v>100000</v>
      </c>
    </row>
    <row r="184" spans="1:7" ht="20.25" customHeight="1" x14ac:dyDescent="0.25">
      <c r="A184" s="244" t="s">
        <v>1223</v>
      </c>
      <c r="B184" s="115" t="s">
        <v>453</v>
      </c>
      <c r="C184" s="240">
        <v>29023866100110</v>
      </c>
      <c r="D184" s="115" t="s">
        <v>1234</v>
      </c>
      <c r="E184" s="115"/>
      <c r="F184" s="115"/>
      <c r="G184" s="116">
        <v>20000</v>
      </c>
    </row>
    <row r="185" spans="1:7" ht="22.5" customHeight="1" x14ac:dyDescent="0.25">
      <c r="A185" s="244" t="s">
        <v>1223</v>
      </c>
      <c r="B185" s="115" t="s">
        <v>453</v>
      </c>
      <c r="C185" s="240">
        <v>29023866100110</v>
      </c>
      <c r="D185" s="115" t="s">
        <v>1235</v>
      </c>
      <c r="E185" s="115"/>
      <c r="F185" s="115"/>
      <c r="G185" s="116">
        <v>20000</v>
      </c>
    </row>
    <row r="186" spans="1:7" ht="13.5" customHeight="1" x14ac:dyDescent="0.25">
      <c r="A186" s="244" t="s">
        <v>1223</v>
      </c>
      <c r="B186" s="115" t="s">
        <v>453</v>
      </c>
      <c r="C186" s="240">
        <v>29023866100110</v>
      </c>
      <c r="D186" s="115" t="s">
        <v>1236</v>
      </c>
      <c r="E186" s="115"/>
      <c r="F186" s="115"/>
      <c r="G186" s="116">
        <v>40000</v>
      </c>
    </row>
    <row r="187" spans="1:7" ht="22.5" customHeight="1" x14ac:dyDescent="0.25">
      <c r="A187" s="244" t="s">
        <v>1223</v>
      </c>
      <c r="B187" s="115" t="s">
        <v>453</v>
      </c>
      <c r="C187" s="240">
        <v>29023866100110</v>
      </c>
      <c r="D187" s="115" t="s">
        <v>1237</v>
      </c>
      <c r="E187" s="115"/>
      <c r="F187" s="115"/>
      <c r="G187" s="116">
        <v>20000</v>
      </c>
    </row>
    <row r="188" spans="1:7" ht="25.5" customHeight="1" x14ac:dyDescent="0.25">
      <c r="A188" s="244" t="s">
        <v>1223</v>
      </c>
      <c r="B188" s="115" t="s">
        <v>453</v>
      </c>
      <c r="C188" s="240">
        <v>29023866100110</v>
      </c>
      <c r="D188" s="115" t="s">
        <v>1238</v>
      </c>
      <c r="E188" s="115"/>
      <c r="F188" s="115"/>
      <c r="G188" s="116">
        <v>20000</v>
      </c>
    </row>
    <row r="189" spans="1:7" ht="33.75" customHeight="1" x14ac:dyDescent="0.25">
      <c r="A189" s="244" t="s">
        <v>1223</v>
      </c>
      <c r="B189" s="115" t="s">
        <v>453</v>
      </c>
      <c r="C189" s="240">
        <v>29023866100110</v>
      </c>
      <c r="D189" s="115" t="s">
        <v>1129</v>
      </c>
      <c r="E189" s="115"/>
      <c r="F189" s="115"/>
      <c r="G189" s="116">
        <v>20000</v>
      </c>
    </row>
    <row r="190" spans="1:7" ht="27.75" customHeight="1" x14ac:dyDescent="0.25">
      <c r="A190" s="244" t="s">
        <v>1223</v>
      </c>
      <c r="B190" s="115" t="s">
        <v>453</v>
      </c>
      <c r="C190" s="240">
        <v>29023866100110</v>
      </c>
      <c r="D190" s="115" t="s">
        <v>1239</v>
      </c>
      <c r="E190" s="115"/>
      <c r="F190" s="115"/>
      <c r="G190" s="116">
        <v>20000</v>
      </c>
    </row>
    <row r="191" spans="1:7" x14ac:dyDescent="0.25">
      <c r="A191" s="244" t="s">
        <v>1223</v>
      </c>
      <c r="B191" s="115" t="s">
        <v>453</v>
      </c>
      <c r="C191" s="240">
        <v>29023866100110</v>
      </c>
      <c r="D191" s="115" t="s">
        <v>1240</v>
      </c>
      <c r="E191" s="115"/>
      <c r="F191" s="115"/>
      <c r="G191" s="116">
        <v>40000</v>
      </c>
    </row>
    <row r="192" spans="1:7" ht="24.75" customHeight="1" x14ac:dyDescent="0.25">
      <c r="A192" s="244" t="s">
        <v>1223</v>
      </c>
      <c r="B192" s="115" t="s">
        <v>453</v>
      </c>
      <c r="C192" s="240">
        <v>29023866100110</v>
      </c>
      <c r="D192" s="115" t="s">
        <v>1241</v>
      </c>
      <c r="E192" s="115"/>
      <c r="F192" s="115"/>
      <c r="G192" s="116">
        <v>100000</v>
      </c>
    </row>
    <row r="193" spans="1:7" ht="37.5" customHeight="1" x14ac:dyDescent="0.25">
      <c r="A193" s="244" t="s">
        <v>1223</v>
      </c>
      <c r="B193" s="115" t="s">
        <v>453</v>
      </c>
      <c r="C193" s="240">
        <v>29023866100110</v>
      </c>
      <c r="D193" s="115" t="s">
        <v>1242</v>
      </c>
      <c r="E193" s="115"/>
      <c r="F193" s="115"/>
      <c r="G193" s="116">
        <v>20000</v>
      </c>
    </row>
    <row r="194" spans="1:7" ht="27" customHeight="1" x14ac:dyDescent="0.25">
      <c r="A194" s="244" t="s">
        <v>1223</v>
      </c>
      <c r="B194" s="115" t="s">
        <v>453</v>
      </c>
      <c r="C194" s="240">
        <v>29023866100110</v>
      </c>
      <c r="D194" s="115" t="s">
        <v>1243</v>
      </c>
      <c r="E194" s="115"/>
      <c r="F194" s="115"/>
      <c r="G194" s="116">
        <v>100000</v>
      </c>
    </row>
    <row r="195" spans="1:7" ht="23.25" customHeight="1" x14ac:dyDescent="0.25">
      <c r="A195" s="244" t="s">
        <v>1223</v>
      </c>
      <c r="B195" s="115" t="s">
        <v>453</v>
      </c>
      <c r="C195" s="240">
        <v>29023866100110</v>
      </c>
      <c r="D195" s="115" t="s">
        <v>1244</v>
      </c>
      <c r="E195" s="115"/>
      <c r="F195" s="115"/>
      <c r="G195" s="116">
        <v>100000</v>
      </c>
    </row>
    <row r="196" spans="1:7" ht="35.25" customHeight="1" x14ac:dyDescent="0.25">
      <c r="A196" s="244" t="s">
        <v>1223</v>
      </c>
      <c r="B196" s="115" t="s">
        <v>453</v>
      </c>
      <c r="C196" s="240">
        <v>29023866100110</v>
      </c>
      <c r="D196" s="115" t="s">
        <v>1245</v>
      </c>
      <c r="E196" s="115"/>
      <c r="F196" s="115"/>
      <c r="G196" s="116">
        <v>20000</v>
      </c>
    </row>
    <row r="197" spans="1:7" ht="27" customHeight="1" x14ac:dyDescent="0.25">
      <c r="A197" s="244" t="s">
        <v>1223</v>
      </c>
      <c r="B197" s="115" t="s">
        <v>453</v>
      </c>
      <c r="C197" s="240">
        <v>29023866100110</v>
      </c>
      <c r="D197" s="115" t="s">
        <v>1246</v>
      </c>
      <c r="E197" s="115"/>
      <c r="F197" s="115"/>
      <c r="G197" s="116">
        <v>40000</v>
      </c>
    </row>
    <row r="198" spans="1:7" x14ac:dyDescent="0.25">
      <c r="A198" s="244" t="s">
        <v>1223</v>
      </c>
      <c r="B198" s="115" t="s">
        <v>453</v>
      </c>
      <c r="C198" s="240">
        <v>29023866100110</v>
      </c>
      <c r="D198" s="115" t="s">
        <v>1247</v>
      </c>
      <c r="E198" s="115"/>
      <c r="F198" s="115"/>
      <c r="G198" s="116">
        <v>45000</v>
      </c>
    </row>
    <row r="199" spans="1:7" ht="26.25" customHeight="1" x14ac:dyDescent="0.25">
      <c r="A199" s="244" t="s">
        <v>1223</v>
      </c>
      <c r="B199" s="115" t="s">
        <v>453</v>
      </c>
      <c r="C199" s="240">
        <v>29023866100110</v>
      </c>
      <c r="D199" s="115" t="s">
        <v>1248</v>
      </c>
      <c r="E199" s="115"/>
      <c r="F199" s="115"/>
      <c r="G199" s="116">
        <v>45000</v>
      </c>
    </row>
    <row r="200" spans="1:7" ht="35.25" customHeight="1" x14ac:dyDescent="0.25">
      <c r="A200" s="244" t="s">
        <v>1223</v>
      </c>
      <c r="B200" s="115" t="s">
        <v>453</v>
      </c>
      <c r="C200" s="240">
        <v>29023866100110</v>
      </c>
      <c r="D200" s="115" t="s">
        <v>1140</v>
      </c>
      <c r="E200" s="115"/>
      <c r="F200" s="115"/>
      <c r="G200" s="116">
        <v>250000</v>
      </c>
    </row>
    <row r="201" spans="1:7" x14ac:dyDescent="0.25">
      <c r="A201" s="244" t="s">
        <v>1223</v>
      </c>
      <c r="B201" s="115" t="s">
        <v>453</v>
      </c>
      <c r="C201" s="240">
        <v>29023866100110</v>
      </c>
      <c r="D201" s="115" t="s">
        <v>1249</v>
      </c>
      <c r="E201" s="115"/>
      <c r="F201" s="115"/>
      <c r="G201" s="116">
        <v>100000</v>
      </c>
    </row>
    <row r="202" spans="1:7" ht="27.75" customHeight="1" x14ac:dyDescent="0.25">
      <c r="A202" s="244" t="s">
        <v>1223</v>
      </c>
      <c r="B202" s="115" t="s">
        <v>453</v>
      </c>
      <c r="C202" s="240">
        <v>29023866100110</v>
      </c>
      <c r="D202" s="115" t="s">
        <v>1250</v>
      </c>
      <c r="E202" s="115"/>
      <c r="F202" s="115"/>
      <c r="G202" s="116">
        <v>35600</v>
      </c>
    </row>
    <row r="203" spans="1:7" ht="29.25" customHeight="1" x14ac:dyDescent="0.25">
      <c r="A203" s="244" t="s">
        <v>1223</v>
      </c>
      <c r="B203" s="115" t="s">
        <v>453</v>
      </c>
      <c r="C203" s="240">
        <v>29023866100110</v>
      </c>
      <c r="D203" s="115" t="s">
        <v>1251</v>
      </c>
      <c r="E203" s="115"/>
      <c r="F203" s="115"/>
      <c r="G203" s="116">
        <v>20000</v>
      </c>
    </row>
    <row r="204" spans="1:7" ht="27.75" customHeight="1" x14ac:dyDescent="0.25">
      <c r="A204" s="244" t="s">
        <v>1223</v>
      </c>
      <c r="B204" s="115" t="s">
        <v>453</v>
      </c>
      <c r="C204" s="240">
        <v>29023866100110</v>
      </c>
      <c r="D204" s="115" t="s">
        <v>1252</v>
      </c>
      <c r="E204" s="115"/>
      <c r="F204" s="115"/>
      <c r="G204" s="116">
        <v>20000</v>
      </c>
    </row>
    <row r="205" spans="1:7" ht="27" customHeight="1" x14ac:dyDescent="0.25">
      <c r="A205" s="244" t="s">
        <v>1223</v>
      </c>
      <c r="B205" s="115" t="s">
        <v>453</v>
      </c>
      <c r="C205" s="240">
        <v>29023866100110</v>
      </c>
      <c r="D205" s="115" t="s">
        <v>1253</v>
      </c>
      <c r="E205" s="115"/>
      <c r="F205" s="115"/>
      <c r="G205" s="116">
        <v>45200</v>
      </c>
    </row>
    <row r="206" spans="1:7" x14ac:dyDescent="0.25">
      <c r="A206" s="244" t="s">
        <v>1223</v>
      </c>
      <c r="B206" s="115" t="s">
        <v>453</v>
      </c>
      <c r="C206" s="240">
        <v>29023866100110</v>
      </c>
      <c r="D206" s="115" t="s">
        <v>1254</v>
      </c>
      <c r="E206" s="115"/>
      <c r="F206" s="115"/>
      <c r="G206" s="116">
        <v>59200</v>
      </c>
    </row>
    <row r="207" spans="1:7" ht="36.75" customHeight="1" x14ac:dyDescent="0.25">
      <c r="A207" s="244" t="s">
        <v>1223</v>
      </c>
      <c r="B207" s="115" t="s">
        <v>453</v>
      </c>
      <c r="C207" s="240">
        <v>29023866100110</v>
      </c>
      <c r="D207" s="115" t="s">
        <v>1255</v>
      </c>
      <c r="E207" s="115"/>
      <c r="F207" s="115"/>
      <c r="G207" s="116">
        <v>40000</v>
      </c>
    </row>
    <row r="208" spans="1:7" ht="23.25" customHeight="1" x14ac:dyDescent="0.25">
      <c r="A208" s="244" t="s">
        <v>1223</v>
      </c>
      <c r="B208" s="115" t="s">
        <v>453</v>
      </c>
      <c r="C208" s="240">
        <v>29023866100110</v>
      </c>
      <c r="D208" s="115" t="s">
        <v>1256</v>
      </c>
      <c r="E208" s="115"/>
      <c r="F208" s="115"/>
      <c r="G208" s="116">
        <v>15000</v>
      </c>
    </row>
    <row r="209" spans="1:7" ht="40.5" customHeight="1" x14ac:dyDescent="0.25">
      <c r="A209" s="244" t="s">
        <v>1223</v>
      </c>
      <c r="B209" s="115" t="s">
        <v>453</v>
      </c>
      <c r="C209" s="240">
        <v>29023866100110</v>
      </c>
      <c r="D209" s="115" t="s">
        <v>1257</v>
      </c>
      <c r="E209" s="115"/>
      <c r="F209" s="115"/>
      <c r="G209" s="116">
        <v>23000</v>
      </c>
    </row>
    <row r="210" spans="1:7" ht="22.5" customHeight="1" x14ac:dyDescent="0.25">
      <c r="A210" s="244" t="s">
        <v>1223</v>
      </c>
      <c r="B210" s="115" t="s">
        <v>453</v>
      </c>
      <c r="C210" s="240">
        <v>29023866100110</v>
      </c>
      <c r="D210" s="115" t="s">
        <v>1258</v>
      </c>
      <c r="E210" s="115"/>
      <c r="F210" s="115"/>
      <c r="G210" s="116">
        <v>24000</v>
      </c>
    </row>
    <row r="211" spans="1:7" ht="26.25" customHeight="1" x14ac:dyDescent="0.25">
      <c r="A211" s="244" t="s">
        <v>1223</v>
      </c>
      <c r="B211" s="115" t="s">
        <v>453</v>
      </c>
      <c r="C211" s="240">
        <v>29023866100110</v>
      </c>
      <c r="D211" s="115" t="s">
        <v>1259</v>
      </c>
      <c r="E211" s="115"/>
      <c r="F211" s="115"/>
      <c r="G211" s="116">
        <v>28000</v>
      </c>
    </row>
    <row r="212" spans="1:7" ht="27.75" customHeight="1" x14ac:dyDescent="0.25">
      <c r="A212" s="244" t="s">
        <v>1223</v>
      </c>
      <c r="B212" s="115" t="s">
        <v>453</v>
      </c>
      <c r="C212" s="240">
        <v>29023866100110</v>
      </c>
      <c r="D212" s="115" t="s">
        <v>1260</v>
      </c>
      <c r="E212" s="115"/>
      <c r="F212" s="115"/>
      <c r="G212" s="116">
        <v>40000</v>
      </c>
    </row>
    <row r="213" spans="1:7" x14ac:dyDescent="0.25">
      <c r="A213" s="244" t="s">
        <v>1223</v>
      </c>
      <c r="B213" s="115" t="s">
        <v>453</v>
      </c>
      <c r="C213" s="240">
        <v>29023866100110</v>
      </c>
      <c r="D213" s="115" t="s">
        <v>1261</v>
      </c>
      <c r="E213" s="115"/>
      <c r="F213" s="115"/>
      <c r="G213" s="116">
        <v>40000</v>
      </c>
    </row>
    <row r="214" spans="1:7" ht="26.25" customHeight="1" x14ac:dyDescent="0.25">
      <c r="A214" s="244" t="s">
        <v>1223</v>
      </c>
      <c r="B214" s="115" t="s">
        <v>453</v>
      </c>
      <c r="C214" s="240">
        <v>29023866100110</v>
      </c>
      <c r="D214" s="115" t="s">
        <v>1187</v>
      </c>
      <c r="E214" s="115"/>
      <c r="F214" s="115"/>
      <c r="G214" s="116">
        <v>40000</v>
      </c>
    </row>
    <row r="215" spans="1:7" x14ac:dyDescent="0.25">
      <c r="A215" s="244" t="s">
        <v>1223</v>
      </c>
      <c r="B215" s="115" t="s">
        <v>453</v>
      </c>
      <c r="C215" s="240">
        <v>29023866100110</v>
      </c>
      <c r="D215" s="115" t="s">
        <v>1262</v>
      </c>
      <c r="E215" s="115"/>
      <c r="F215" s="115"/>
      <c r="G215" s="116">
        <v>40000</v>
      </c>
    </row>
    <row r="216" spans="1:7" x14ac:dyDescent="0.25">
      <c r="A216" s="244" t="s">
        <v>1223</v>
      </c>
      <c r="B216" s="115" t="s">
        <v>453</v>
      </c>
      <c r="C216" s="240">
        <v>29023866100110</v>
      </c>
      <c r="D216" s="115" t="s">
        <v>1263</v>
      </c>
      <c r="E216" s="115"/>
      <c r="F216" s="115"/>
      <c r="G216" s="116">
        <v>20000</v>
      </c>
    </row>
    <row r="217" spans="1:7" ht="30.75" customHeight="1" x14ac:dyDescent="0.25">
      <c r="A217" s="244" t="s">
        <v>1264</v>
      </c>
      <c r="B217" s="115" t="s">
        <v>453</v>
      </c>
      <c r="C217" s="240">
        <v>29023866100110</v>
      </c>
      <c r="D217" s="115" t="s">
        <v>1265</v>
      </c>
      <c r="E217" s="115"/>
      <c r="F217" s="115"/>
      <c r="G217" s="116">
        <v>100000</v>
      </c>
    </row>
    <row r="218" spans="1:7" ht="24" customHeight="1" x14ac:dyDescent="0.25">
      <c r="A218" s="244" t="s">
        <v>1264</v>
      </c>
      <c r="B218" s="115" t="s">
        <v>453</v>
      </c>
      <c r="C218" s="240">
        <v>29023866100110</v>
      </c>
      <c r="D218" s="115" t="s">
        <v>1190</v>
      </c>
      <c r="E218" s="115"/>
      <c r="F218" s="115"/>
      <c r="G218" s="116">
        <v>20000</v>
      </c>
    </row>
    <row r="219" spans="1:7" ht="30.75" customHeight="1" x14ac:dyDescent="0.25">
      <c r="A219" s="244" t="s">
        <v>1264</v>
      </c>
      <c r="B219" s="115" t="s">
        <v>453</v>
      </c>
      <c r="C219" s="240">
        <v>29023866100110</v>
      </c>
      <c r="D219" s="115" t="s">
        <v>1266</v>
      </c>
      <c r="E219" s="115"/>
      <c r="F219" s="115"/>
      <c r="G219" s="116">
        <v>36003</v>
      </c>
    </row>
    <row r="220" spans="1:7" ht="30.75" customHeight="1" x14ac:dyDescent="0.25">
      <c r="A220" s="244" t="s">
        <v>1264</v>
      </c>
      <c r="B220" s="115" t="s">
        <v>453</v>
      </c>
      <c r="C220" s="240">
        <v>29023866100110</v>
      </c>
      <c r="D220" s="115" t="s">
        <v>1267</v>
      </c>
      <c r="E220" s="115"/>
      <c r="F220" s="115"/>
      <c r="G220" s="116">
        <v>55000</v>
      </c>
    </row>
    <row r="221" spans="1:7" ht="25.5" customHeight="1" x14ac:dyDescent="0.25">
      <c r="A221" s="244" t="s">
        <v>1264</v>
      </c>
      <c r="B221" s="115" t="s">
        <v>453</v>
      </c>
      <c r="C221" s="240">
        <v>29023866100110</v>
      </c>
      <c r="D221" s="115" t="s">
        <v>1268</v>
      </c>
      <c r="E221" s="115"/>
      <c r="F221" s="115"/>
      <c r="G221" s="116">
        <v>60001</v>
      </c>
    </row>
    <row r="222" spans="1:7" ht="28.5" customHeight="1" x14ac:dyDescent="0.25">
      <c r="A222" s="244" t="s">
        <v>1264</v>
      </c>
      <c r="B222" s="115" t="s">
        <v>453</v>
      </c>
      <c r="C222" s="240">
        <v>29023866100110</v>
      </c>
      <c r="D222" s="115" t="s">
        <v>1200</v>
      </c>
      <c r="E222" s="115"/>
      <c r="F222" s="115"/>
      <c r="G222" s="116">
        <v>39000</v>
      </c>
    </row>
    <row r="223" spans="1:7" ht="24.75" customHeight="1" x14ac:dyDescent="0.25">
      <c r="A223" s="244" t="s">
        <v>1264</v>
      </c>
      <c r="B223" s="115" t="s">
        <v>453</v>
      </c>
      <c r="C223" s="240">
        <v>29023866100110</v>
      </c>
      <c r="D223" s="115" t="s">
        <v>1269</v>
      </c>
      <c r="E223" s="115"/>
      <c r="F223" s="115"/>
      <c r="G223" s="116">
        <v>20000</v>
      </c>
    </row>
    <row r="224" spans="1:7" ht="27" customHeight="1" x14ac:dyDescent="0.25">
      <c r="A224" s="244" t="s">
        <v>1264</v>
      </c>
      <c r="B224" s="115" t="s">
        <v>453</v>
      </c>
      <c r="C224" s="240">
        <v>29023866100110</v>
      </c>
      <c r="D224" s="115" t="s">
        <v>1270</v>
      </c>
      <c r="E224" s="115"/>
      <c r="F224" s="115"/>
      <c r="G224" s="116">
        <v>49005</v>
      </c>
    </row>
    <row r="225" spans="1:7" ht="29.25" customHeight="1" x14ac:dyDescent="0.25">
      <c r="A225" s="244" t="s">
        <v>1264</v>
      </c>
      <c r="B225" s="115" t="s">
        <v>453</v>
      </c>
      <c r="C225" s="240">
        <v>29023866100110</v>
      </c>
      <c r="D225" s="115" t="s">
        <v>1271</v>
      </c>
      <c r="E225" s="115"/>
      <c r="F225" s="115"/>
      <c r="G225" s="116">
        <v>10000</v>
      </c>
    </row>
    <row r="226" spans="1:7" ht="24.75" customHeight="1" x14ac:dyDescent="0.25">
      <c r="A226" s="244" t="s">
        <v>1264</v>
      </c>
      <c r="B226" s="115" t="s">
        <v>453</v>
      </c>
      <c r="C226" s="240">
        <v>29023866100110</v>
      </c>
      <c r="D226" s="115" t="s">
        <v>1272</v>
      </c>
      <c r="E226" s="115"/>
      <c r="F226" s="115"/>
      <c r="G226" s="116">
        <v>40000</v>
      </c>
    </row>
    <row r="227" spans="1:7" ht="31.5" customHeight="1" x14ac:dyDescent="0.25">
      <c r="A227" s="244" t="s">
        <v>1264</v>
      </c>
      <c r="B227" s="115" t="s">
        <v>453</v>
      </c>
      <c r="C227" s="240">
        <v>29023866100110</v>
      </c>
      <c r="D227" s="115" t="s">
        <v>1273</v>
      </c>
      <c r="E227" s="115"/>
      <c r="F227" s="115"/>
      <c r="G227" s="116">
        <v>20000</v>
      </c>
    </row>
    <row r="228" spans="1:7" ht="24.75" customHeight="1" x14ac:dyDescent="0.25">
      <c r="A228" s="244" t="s">
        <v>1264</v>
      </c>
      <c r="B228" s="115" t="s">
        <v>453</v>
      </c>
      <c r="C228" s="240">
        <v>29023866100110</v>
      </c>
      <c r="D228" s="115" t="s">
        <v>1274</v>
      </c>
      <c r="E228" s="115"/>
      <c r="F228" s="115"/>
      <c r="G228" s="116">
        <v>50020</v>
      </c>
    </row>
    <row r="229" spans="1:7" ht="38.25" customHeight="1" x14ac:dyDescent="0.25">
      <c r="A229" s="244" t="s">
        <v>1264</v>
      </c>
      <c r="B229" s="115" t="s">
        <v>453</v>
      </c>
      <c r="C229" s="240">
        <v>29023866100110</v>
      </c>
      <c r="D229" s="115" t="s">
        <v>1275</v>
      </c>
      <c r="E229" s="115"/>
      <c r="F229" s="115"/>
      <c r="G229" s="116">
        <v>20000</v>
      </c>
    </row>
    <row r="230" spans="1:7" ht="19.5" customHeight="1" x14ac:dyDescent="0.25">
      <c r="A230" s="244" t="s">
        <v>1264</v>
      </c>
      <c r="B230" s="115" t="s">
        <v>453</v>
      </c>
      <c r="C230" s="240">
        <v>29023866100110</v>
      </c>
      <c r="D230" s="115" t="s">
        <v>1276</v>
      </c>
      <c r="E230" s="115"/>
      <c r="F230" s="115"/>
      <c r="G230" s="116">
        <v>30000</v>
      </c>
    </row>
    <row r="231" spans="1:7" ht="27.75" customHeight="1" x14ac:dyDescent="0.25">
      <c r="A231" s="244" t="s">
        <v>1264</v>
      </c>
      <c r="B231" s="115" t="s">
        <v>453</v>
      </c>
      <c r="C231" s="240">
        <v>29023866100110</v>
      </c>
      <c r="D231" s="115" t="s">
        <v>1058</v>
      </c>
      <c r="E231" s="115"/>
      <c r="F231" s="115"/>
      <c r="G231" s="116">
        <v>50000</v>
      </c>
    </row>
    <row r="232" spans="1:7" ht="26.25" customHeight="1" x14ac:dyDescent="0.25">
      <c r="A232" s="244" t="s">
        <v>1264</v>
      </c>
      <c r="B232" s="115" t="s">
        <v>453</v>
      </c>
      <c r="C232" s="240">
        <v>29023866100110</v>
      </c>
      <c r="D232" s="115" t="s">
        <v>1277</v>
      </c>
      <c r="E232" s="115"/>
      <c r="F232" s="115"/>
      <c r="G232" s="116">
        <v>50000</v>
      </c>
    </row>
    <row r="233" spans="1:7" ht="33" customHeight="1" x14ac:dyDescent="0.25">
      <c r="A233" s="244" t="s">
        <v>1264</v>
      </c>
      <c r="B233" s="115" t="s">
        <v>453</v>
      </c>
      <c r="C233" s="240">
        <v>29023866100110</v>
      </c>
      <c r="D233" s="115" t="s">
        <v>1278</v>
      </c>
      <c r="E233" s="115"/>
      <c r="F233" s="115"/>
      <c r="G233" s="116">
        <v>70000</v>
      </c>
    </row>
    <row r="234" spans="1:7" x14ac:dyDescent="0.25">
      <c r="A234" s="244" t="s">
        <v>1264</v>
      </c>
      <c r="B234" s="115" t="s">
        <v>453</v>
      </c>
      <c r="C234" s="240">
        <v>29023866100110</v>
      </c>
      <c r="D234" s="115" t="s">
        <v>1279</v>
      </c>
      <c r="E234" s="115"/>
      <c r="F234" s="115"/>
      <c r="G234" s="116">
        <v>53000</v>
      </c>
    </row>
    <row r="235" spans="1:7" ht="25.5" customHeight="1" x14ac:dyDescent="0.25">
      <c r="A235" s="244" t="s">
        <v>1264</v>
      </c>
      <c r="B235" s="115" t="s">
        <v>453</v>
      </c>
      <c r="C235" s="240">
        <v>29023866100110</v>
      </c>
      <c r="D235" s="115" t="s">
        <v>1280</v>
      </c>
      <c r="E235" s="115"/>
      <c r="F235" s="115"/>
      <c r="G235" s="116">
        <v>57030</v>
      </c>
    </row>
    <row r="236" spans="1:7" ht="24" customHeight="1" x14ac:dyDescent="0.25">
      <c r="A236" s="244" t="s">
        <v>1264</v>
      </c>
      <c r="B236" s="115" t="s">
        <v>453</v>
      </c>
      <c r="C236" s="240">
        <v>29023866100110</v>
      </c>
      <c r="D236" s="115" t="s">
        <v>1281</v>
      </c>
      <c r="E236" s="115"/>
      <c r="F236" s="115"/>
      <c r="G236" s="116">
        <v>130000</v>
      </c>
    </row>
    <row r="237" spans="1:7" ht="24" customHeight="1" x14ac:dyDescent="0.25">
      <c r="A237" s="244" t="s">
        <v>1264</v>
      </c>
      <c r="B237" s="115" t="s">
        <v>453</v>
      </c>
      <c r="C237" s="240">
        <v>29023866100110</v>
      </c>
      <c r="D237" s="115" t="s">
        <v>1282</v>
      </c>
      <c r="E237" s="115"/>
      <c r="F237" s="115"/>
      <c r="G237" s="116">
        <v>47000</v>
      </c>
    </row>
    <row r="238" spans="1:7" ht="24.75" customHeight="1" x14ac:dyDescent="0.25">
      <c r="A238" s="244" t="s">
        <v>1264</v>
      </c>
      <c r="B238" s="115" t="s">
        <v>453</v>
      </c>
      <c r="C238" s="240">
        <v>29023866100110</v>
      </c>
      <c r="D238" s="115" t="s">
        <v>1283</v>
      </c>
      <c r="E238" s="115"/>
      <c r="F238" s="115"/>
      <c r="G238" s="116">
        <v>48000</v>
      </c>
    </row>
    <row r="239" spans="1:7" ht="26.25" customHeight="1" x14ac:dyDescent="0.25">
      <c r="A239" s="244" t="s">
        <v>1264</v>
      </c>
      <c r="B239" s="115" t="s">
        <v>453</v>
      </c>
      <c r="C239" s="240">
        <v>29023866100110</v>
      </c>
      <c r="D239" s="115" t="s">
        <v>1284</v>
      </c>
      <c r="E239" s="115"/>
      <c r="F239" s="115"/>
      <c r="G239" s="116">
        <v>56000</v>
      </c>
    </row>
    <row r="240" spans="1:7" ht="31.5" customHeight="1" x14ac:dyDescent="0.25">
      <c r="A240" s="244" t="s">
        <v>1264</v>
      </c>
      <c r="B240" s="115" t="s">
        <v>453</v>
      </c>
      <c r="C240" s="240">
        <v>29023866100110</v>
      </c>
      <c r="D240" s="115" t="s">
        <v>1285</v>
      </c>
      <c r="E240" s="115"/>
      <c r="F240" s="115"/>
      <c r="G240" s="116">
        <v>50000</v>
      </c>
    </row>
    <row r="241" spans="1:7" ht="22.5" customHeight="1" x14ac:dyDescent="0.25">
      <c r="A241" s="244" t="s">
        <v>1264</v>
      </c>
      <c r="B241" s="115" t="s">
        <v>453</v>
      </c>
      <c r="C241" s="240">
        <v>29023866100110</v>
      </c>
      <c r="D241" s="115" t="s">
        <v>1098</v>
      </c>
      <c r="E241" s="115"/>
      <c r="F241" s="115"/>
      <c r="G241" s="116">
        <v>75000</v>
      </c>
    </row>
    <row r="242" spans="1:7" ht="26.25" customHeight="1" x14ac:dyDescent="0.25">
      <c r="A242" s="244" t="s">
        <v>1264</v>
      </c>
      <c r="B242" s="115" t="s">
        <v>453</v>
      </c>
      <c r="C242" s="240">
        <v>29023866100110</v>
      </c>
      <c r="D242" s="115" t="s">
        <v>1097</v>
      </c>
      <c r="E242" s="115"/>
      <c r="F242" s="115"/>
      <c r="G242" s="116">
        <v>75000</v>
      </c>
    </row>
    <row r="243" spans="1:7" ht="24" customHeight="1" x14ac:dyDescent="0.25">
      <c r="A243" s="244" t="s">
        <v>1264</v>
      </c>
      <c r="B243" s="115" t="s">
        <v>453</v>
      </c>
      <c r="C243" s="240">
        <v>29023866100110</v>
      </c>
      <c r="D243" s="115" t="s">
        <v>1286</v>
      </c>
      <c r="E243" s="115"/>
      <c r="F243" s="115"/>
      <c r="G243" s="116">
        <v>100000</v>
      </c>
    </row>
    <row r="244" spans="1:7" ht="36.75" customHeight="1" x14ac:dyDescent="0.25">
      <c r="A244" s="244" t="s">
        <v>1264</v>
      </c>
      <c r="B244" s="115" t="s">
        <v>453</v>
      </c>
      <c r="C244" s="240">
        <v>29023866100110</v>
      </c>
      <c r="D244" s="115" t="s">
        <v>1186</v>
      </c>
      <c r="E244" s="115"/>
      <c r="F244" s="115"/>
      <c r="G244" s="116">
        <v>20000</v>
      </c>
    </row>
    <row r="245" spans="1:7" x14ac:dyDescent="0.25">
      <c r="A245" s="244" t="s">
        <v>1264</v>
      </c>
      <c r="B245" s="115" t="s">
        <v>453</v>
      </c>
      <c r="C245" s="240">
        <v>29023866100110</v>
      </c>
      <c r="D245" s="115" t="s">
        <v>1287</v>
      </c>
      <c r="E245" s="115"/>
      <c r="F245" s="115"/>
      <c r="G245" s="116">
        <v>20000</v>
      </c>
    </row>
    <row r="246" spans="1:7" ht="27" customHeight="1" x14ac:dyDescent="0.25">
      <c r="A246" s="244" t="s">
        <v>1264</v>
      </c>
      <c r="B246" s="115" t="s">
        <v>453</v>
      </c>
      <c r="C246" s="240">
        <v>29023866100110</v>
      </c>
      <c r="D246" s="115" t="s">
        <v>1288</v>
      </c>
      <c r="E246" s="115"/>
      <c r="F246" s="115"/>
      <c r="G246" s="116">
        <v>70000</v>
      </c>
    </row>
    <row r="247" spans="1:7" ht="24" customHeight="1" x14ac:dyDescent="0.25">
      <c r="A247" s="244" t="s">
        <v>1264</v>
      </c>
      <c r="B247" s="115" t="s">
        <v>453</v>
      </c>
      <c r="C247" s="240">
        <v>29023866100110</v>
      </c>
      <c r="D247" s="115" t="s">
        <v>1289</v>
      </c>
      <c r="E247" s="115"/>
      <c r="F247" s="115"/>
      <c r="G247" s="116">
        <v>80000</v>
      </c>
    </row>
    <row r="248" spans="1:7" ht="24" customHeight="1" x14ac:dyDescent="0.25">
      <c r="A248" s="244" t="s">
        <v>1264</v>
      </c>
      <c r="B248" s="115" t="s">
        <v>453</v>
      </c>
      <c r="C248" s="240">
        <v>29023866100110</v>
      </c>
      <c r="D248" s="115" t="s">
        <v>1290</v>
      </c>
      <c r="E248" s="115"/>
      <c r="F248" s="115"/>
      <c r="G248" s="116">
        <v>40000</v>
      </c>
    </row>
    <row r="249" spans="1:7" ht="29.25" customHeight="1" x14ac:dyDescent="0.25">
      <c r="A249" s="244" t="s">
        <v>1264</v>
      </c>
      <c r="B249" s="115" t="s">
        <v>453</v>
      </c>
      <c r="C249" s="240">
        <v>29023866100110</v>
      </c>
      <c r="D249" s="115" t="s">
        <v>1291</v>
      </c>
      <c r="E249" s="115"/>
      <c r="F249" s="115"/>
      <c r="G249" s="116">
        <v>50000</v>
      </c>
    </row>
    <row r="250" spans="1:7" ht="31.5" customHeight="1" x14ac:dyDescent="0.25">
      <c r="A250" s="244" t="s">
        <v>1264</v>
      </c>
      <c r="B250" s="115" t="s">
        <v>453</v>
      </c>
      <c r="C250" s="240">
        <v>29023866100110</v>
      </c>
      <c r="D250" s="115" t="s">
        <v>1292</v>
      </c>
      <c r="E250" s="115"/>
      <c r="F250" s="115"/>
      <c r="G250" s="116">
        <v>100000</v>
      </c>
    </row>
    <row r="251" spans="1:7" ht="27" customHeight="1" x14ac:dyDescent="0.25">
      <c r="A251" s="244" t="s">
        <v>1264</v>
      </c>
      <c r="B251" s="115" t="s">
        <v>453</v>
      </c>
      <c r="C251" s="240">
        <v>29023866100110</v>
      </c>
      <c r="D251" s="115" t="s">
        <v>1293</v>
      </c>
      <c r="E251" s="115"/>
      <c r="F251" s="115"/>
      <c r="G251" s="116">
        <v>50000</v>
      </c>
    </row>
    <row r="252" spans="1:7" ht="23.25" customHeight="1" x14ac:dyDescent="0.25">
      <c r="A252" s="244" t="s">
        <v>1264</v>
      </c>
      <c r="B252" s="115" t="s">
        <v>453</v>
      </c>
      <c r="C252" s="240">
        <v>29023866100110</v>
      </c>
      <c r="D252" s="115" t="s">
        <v>1294</v>
      </c>
      <c r="E252" s="115"/>
      <c r="F252" s="115"/>
      <c r="G252" s="116">
        <v>40000</v>
      </c>
    </row>
    <row r="253" spans="1:7" ht="38.25" customHeight="1" x14ac:dyDescent="0.25">
      <c r="A253" s="244" t="s">
        <v>1264</v>
      </c>
      <c r="B253" s="115" t="s">
        <v>453</v>
      </c>
      <c r="C253" s="240">
        <v>29023866100110</v>
      </c>
      <c r="D253" s="115" t="s">
        <v>1295</v>
      </c>
      <c r="E253" s="115"/>
      <c r="F253" s="115"/>
      <c r="G253" s="116">
        <v>50010</v>
      </c>
    </row>
    <row r="254" spans="1:7" ht="31.5" customHeight="1" x14ac:dyDescent="0.25">
      <c r="A254" s="244" t="s">
        <v>1264</v>
      </c>
      <c r="B254" s="115" t="s">
        <v>453</v>
      </c>
      <c r="C254" s="240">
        <v>29023866100110</v>
      </c>
      <c r="D254" s="115" t="s">
        <v>1296</v>
      </c>
      <c r="E254" s="115"/>
      <c r="F254" s="115"/>
      <c r="G254" s="116">
        <v>100000</v>
      </c>
    </row>
    <row r="255" spans="1:7" x14ac:dyDescent="0.25">
      <c r="A255" s="244" t="s">
        <v>1264</v>
      </c>
      <c r="B255" s="115" t="s">
        <v>453</v>
      </c>
      <c r="C255" s="240">
        <v>29023866100110</v>
      </c>
      <c r="D255" s="115" t="s">
        <v>1297</v>
      </c>
      <c r="E255" s="115"/>
      <c r="F255" s="115"/>
      <c r="G255" s="116">
        <v>20000</v>
      </c>
    </row>
    <row r="256" spans="1:7" ht="26.25" customHeight="1" x14ac:dyDescent="0.25">
      <c r="A256" s="244" t="s">
        <v>1264</v>
      </c>
      <c r="B256" s="115" t="s">
        <v>453</v>
      </c>
      <c r="C256" s="240">
        <v>29023866100110</v>
      </c>
      <c r="D256" s="115" t="s">
        <v>1298</v>
      </c>
      <c r="E256" s="115"/>
      <c r="F256" s="115"/>
      <c r="G256" s="116">
        <v>40000</v>
      </c>
    </row>
    <row r="257" spans="1:7" ht="28.5" customHeight="1" x14ac:dyDescent="0.25">
      <c r="A257" s="244" t="s">
        <v>1264</v>
      </c>
      <c r="B257" s="115" t="s">
        <v>453</v>
      </c>
      <c r="C257" s="240">
        <v>29023866100110</v>
      </c>
      <c r="D257" s="115" t="s">
        <v>1299</v>
      </c>
      <c r="E257" s="115"/>
      <c r="F257" s="115"/>
      <c r="G257" s="116">
        <v>60000</v>
      </c>
    </row>
    <row r="258" spans="1:7" ht="22.5" customHeight="1" x14ac:dyDescent="0.25">
      <c r="A258" s="244" t="s">
        <v>1264</v>
      </c>
      <c r="B258" s="115" t="s">
        <v>453</v>
      </c>
      <c r="C258" s="240">
        <v>29023866100110</v>
      </c>
      <c r="D258" s="115" t="s">
        <v>1300</v>
      </c>
      <c r="E258" s="115"/>
      <c r="F258" s="115"/>
      <c r="G258" s="116">
        <v>60000</v>
      </c>
    </row>
    <row r="259" spans="1:7" ht="32.25" customHeight="1" x14ac:dyDescent="0.25">
      <c r="A259" s="244" t="s">
        <v>1264</v>
      </c>
      <c r="B259" s="115" t="s">
        <v>453</v>
      </c>
      <c r="C259" s="240">
        <v>29023866100110</v>
      </c>
      <c r="D259" s="115" t="s">
        <v>1301</v>
      </c>
      <c r="E259" s="115"/>
      <c r="F259" s="115"/>
      <c r="G259" s="116">
        <v>60000</v>
      </c>
    </row>
    <row r="260" spans="1:7" x14ac:dyDescent="0.25">
      <c r="A260" s="236">
        <v>43651</v>
      </c>
      <c r="B260" s="247" t="s">
        <v>453</v>
      </c>
      <c r="C260" s="115">
        <v>29024006</v>
      </c>
      <c r="D260" s="115" t="s">
        <v>916</v>
      </c>
      <c r="E260" s="43"/>
      <c r="F260" s="115"/>
      <c r="G260" s="116">
        <v>14850</v>
      </c>
    </row>
    <row r="261" spans="1:7" x14ac:dyDescent="0.25">
      <c r="A261" s="236">
        <v>43651</v>
      </c>
      <c r="B261" s="247" t="s">
        <v>453</v>
      </c>
      <c r="C261" s="250">
        <v>29242500198016</v>
      </c>
      <c r="D261" s="115" t="s">
        <v>557</v>
      </c>
      <c r="E261" s="43"/>
      <c r="F261" s="115"/>
      <c r="G261" s="116">
        <v>8000</v>
      </c>
    </row>
    <row r="262" spans="1:7" x14ac:dyDescent="0.25">
      <c r="A262" s="236">
        <v>43651</v>
      </c>
      <c r="B262" s="247" t="s">
        <v>453</v>
      </c>
      <c r="C262" s="250">
        <v>29242500198016</v>
      </c>
      <c r="D262" s="115" t="s">
        <v>918</v>
      </c>
      <c r="E262" s="43"/>
      <c r="F262" s="115"/>
      <c r="G262" s="116">
        <v>9000</v>
      </c>
    </row>
    <row r="263" spans="1:7" x14ac:dyDescent="0.25">
      <c r="A263" s="236">
        <v>43651</v>
      </c>
      <c r="B263" s="115" t="s">
        <v>453</v>
      </c>
      <c r="C263" s="240">
        <v>29023866100110</v>
      </c>
      <c r="D263" s="117" t="s">
        <v>560</v>
      </c>
      <c r="E263" s="115"/>
      <c r="F263" s="43"/>
      <c r="G263" s="116">
        <v>14850</v>
      </c>
    </row>
    <row r="264" spans="1:7" x14ac:dyDescent="0.25">
      <c r="A264" s="236">
        <v>43651</v>
      </c>
      <c r="B264" s="115" t="s">
        <v>453</v>
      </c>
      <c r="C264" s="240">
        <v>29023866100110</v>
      </c>
      <c r="D264" s="251" t="s">
        <v>905</v>
      </c>
      <c r="E264" s="251"/>
      <c r="F264" s="251"/>
      <c r="G264" s="252">
        <v>14581</v>
      </c>
    </row>
    <row r="265" spans="1:7" x14ac:dyDescent="0.25">
      <c r="A265" s="236">
        <v>43654</v>
      </c>
      <c r="B265" s="115" t="s">
        <v>453</v>
      </c>
      <c r="C265" s="240">
        <v>29242500198016</v>
      </c>
      <c r="D265" s="117" t="s">
        <v>906</v>
      </c>
      <c r="E265" s="115"/>
      <c r="F265" s="43"/>
      <c r="G265" s="116">
        <v>2850</v>
      </c>
    </row>
    <row r="266" spans="1:7" x14ac:dyDescent="0.25">
      <c r="A266" s="236">
        <v>43654</v>
      </c>
      <c r="B266" s="115" t="s">
        <v>453</v>
      </c>
      <c r="C266" s="240">
        <v>29242500198016</v>
      </c>
      <c r="D266" s="115" t="s">
        <v>555</v>
      </c>
      <c r="E266" s="240"/>
      <c r="F266" s="115"/>
      <c r="G266" s="116">
        <v>4400</v>
      </c>
    </row>
    <row r="267" spans="1:7" x14ac:dyDescent="0.25">
      <c r="A267" s="236">
        <v>43654</v>
      </c>
      <c r="B267" s="115" t="s">
        <v>453</v>
      </c>
      <c r="C267" s="240">
        <v>29242500198016</v>
      </c>
      <c r="D267" s="115" t="s">
        <v>908</v>
      </c>
      <c r="E267" s="240"/>
      <c r="F267" s="115"/>
      <c r="G267" s="116">
        <v>5000</v>
      </c>
    </row>
    <row r="268" spans="1:7" x14ac:dyDescent="0.25">
      <c r="A268" s="236">
        <v>43654</v>
      </c>
      <c r="B268" s="115" t="s">
        <v>453</v>
      </c>
      <c r="C268" s="240">
        <v>29242500198016</v>
      </c>
      <c r="D268" s="117" t="s">
        <v>556</v>
      </c>
      <c r="E268" s="115"/>
      <c r="F268" s="115"/>
      <c r="G268" s="116">
        <v>5000</v>
      </c>
    </row>
    <row r="269" spans="1:7" x14ac:dyDescent="0.25">
      <c r="A269" s="235" t="s">
        <v>909</v>
      </c>
      <c r="B269" s="115" t="s">
        <v>453</v>
      </c>
      <c r="C269" s="240">
        <v>29242500198016</v>
      </c>
      <c r="D269" s="117" t="s">
        <v>906</v>
      </c>
      <c r="E269" s="253"/>
      <c r="F269" s="117"/>
      <c r="G269" s="116">
        <v>5000</v>
      </c>
    </row>
    <row r="270" spans="1:7" x14ac:dyDescent="0.25">
      <c r="A270" s="235" t="s">
        <v>910</v>
      </c>
      <c r="B270" s="115" t="s">
        <v>453</v>
      </c>
      <c r="C270" s="240">
        <v>9242500198016</v>
      </c>
      <c r="D270" s="117" t="s">
        <v>911</v>
      </c>
      <c r="E270" s="253"/>
      <c r="F270" s="117"/>
      <c r="G270" s="116">
        <v>8000</v>
      </c>
    </row>
    <row r="271" spans="1:7" x14ac:dyDescent="0.25">
      <c r="A271" s="244" t="s">
        <v>910</v>
      </c>
      <c r="B271" s="115" t="s">
        <v>453</v>
      </c>
      <c r="C271" s="240">
        <v>29242500198016</v>
      </c>
      <c r="D271" s="117" t="s">
        <v>559</v>
      </c>
      <c r="E271" s="115"/>
      <c r="F271" s="43"/>
      <c r="G271" s="116">
        <v>10000</v>
      </c>
    </row>
    <row r="272" spans="1:7" x14ac:dyDescent="0.25">
      <c r="A272" s="244" t="s">
        <v>912</v>
      </c>
      <c r="B272" s="115" t="s">
        <v>453</v>
      </c>
      <c r="C272" s="240">
        <v>29242500198016</v>
      </c>
      <c r="D272" s="115" t="s">
        <v>558</v>
      </c>
      <c r="E272" s="115"/>
      <c r="F272" s="115"/>
      <c r="G272" s="116">
        <v>9750</v>
      </c>
    </row>
    <row r="273" spans="1:7" x14ac:dyDescent="0.25">
      <c r="A273" s="244" t="s">
        <v>912</v>
      </c>
      <c r="B273" s="115" t="s">
        <v>453</v>
      </c>
      <c r="C273" s="240">
        <v>29242500198016</v>
      </c>
      <c r="D273" s="117" t="s">
        <v>913</v>
      </c>
      <c r="E273" s="115"/>
      <c r="F273" s="115"/>
      <c r="G273" s="116">
        <v>10000</v>
      </c>
    </row>
    <row r="274" spans="1:7" x14ac:dyDescent="0.25">
      <c r="A274" s="244" t="s">
        <v>912</v>
      </c>
      <c r="B274" s="115" t="s">
        <v>453</v>
      </c>
      <c r="C274" s="240">
        <v>29024006</v>
      </c>
      <c r="D274" s="117" t="s">
        <v>914</v>
      </c>
      <c r="E274" s="115"/>
      <c r="F274" s="115"/>
      <c r="G274" s="116">
        <v>6700</v>
      </c>
    </row>
    <row r="275" spans="1:7" x14ac:dyDescent="0.25">
      <c r="A275" s="244" t="s">
        <v>915</v>
      </c>
      <c r="B275" s="115" t="s">
        <v>453</v>
      </c>
      <c r="C275" s="240">
        <v>29242500198016</v>
      </c>
      <c r="D275" s="117" t="s">
        <v>911</v>
      </c>
      <c r="E275" s="115"/>
      <c r="F275" s="117"/>
      <c r="G275" s="116">
        <v>2440</v>
      </c>
    </row>
    <row r="276" spans="1:7" x14ac:dyDescent="0.25">
      <c r="A276" s="244" t="s">
        <v>915</v>
      </c>
      <c r="B276" s="115" t="s">
        <v>453</v>
      </c>
      <c r="C276" s="240">
        <v>29242500198016</v>
      </c>
      <c r="D276" s="117" t="s">
        <v>916</v>
      </c>
      <c r="E276" s="115"/>
      <c r="F276" s="115"/>
      <c r="G276" s="116">
        <v>7340</v>
      </c>
    </row>
    <row r="277" spans="1:7" x14ac:dyDescent="0.25">
      <c r="A277" s="244" t="s">
        <v>915</v>
      </c>
      <c r="B277" s="115" t="s">
        <v>453</v>
      </c>
      <c r="C277" s="240">
        <v>29242500198016</v>
      </c>
      <c r="D277" s="115" t="s">
        <v>558</v>
      </c>
      <c r="E277" s="115"/>
      <c r="F277" s="115"/>
      <c r="G277" s="116">
        <v>9790</v>
      </c>
    </row>
    <row r="278" spans="1:7" x14ac:dyDescent="0.25">
      <c r="A278" s="254" t="s">
        <v>915</v>
      </c>
      <c r="B278" s="117" t="s">
        <v>453</v>
      </c>
      <c r="C278" s="240">
        <v>29242500198016</v>
      </c>
      <c r="D278" s="117" t="s">
        <v>557</v>
      </c>
      <c r="E278" s="240"/>
      <c r="F278" s="115"/>
      <c r="G278" s="116">
        <v>9800</v>
      </c>
    </row>
    <row r="279" spans="1:7" x14ac:dyDescent="0.25">
      <c r="A279" s="244" t="s">
        <v>917</v>
      </c>
      <c r="B279" s="115" t="s">
        <v>453</v>
      </c>
      <c r="C279" s="240">
        <v>29242500198016</v>
      </c>
      <c r="D279" s="117" t="s">
        <v>911</v>
      </c>
      <c r="E279" s="115"/>
      <c r="F279" s="117"/>
      <c r="G279" s="116">
        <v>4870</v>
      </c>
    </row>
    <row r="280" spans="1:7" ht="15" customHeight="1" x14ac:dyDescent="0.25">
      <c r="A280" s="244" t="s">
        <v>917</v>
      </c>
      <c r="B280" s="115" t="s">
        <v>453</v>
      </c>
      <c r="C280" s="240">
        <v>29242500198016</v>
      </c>
      <c r="D280" s="117" t="s">
        <v>906</v>
      </c>
      <c r="E280" s="115"/>
      <c r="F280" s="43"/>
      <c r="G280" s="116">
        <v>4870</v>
      </c>
    </row>
    <row r="281" spans="1:7" ht="17.25" customHeight="1" x14ac:dyDescent="0.25">
      <c r="A281" s="244" t="s">
        <v>917</v>
      </c>
      <c r="B281" s="115" t="s">
        <v>453</v>
      </c>
      <c r="C281" s="240">
        <v>29242500198016</v>
      </c>
      <c r="D281" s="115" t="s">
        <v>556</v>
      </c>
      <c r="E281" s="115"/>
      <c r="F281" s="117"/>
      <c r="G281" s="116">
        <v>4870</v>
      </c>
    </row>
    <row r="282" spans="1:7" ht="13.5" customHeight="1" x14ac:dyDescent="0.25">
      <c r="A282" s="244" t="s">
        <v>917</v>
      </c>
      <c r="B282" s="115" t="s">
        <v>453</v>
      </c>
      <c r="C282" s="240">
        <v>29242500198016</v>
      </c>
      <c r="D282" s="117" t="s">
        <v>557</v>
      </c>
      <c r="E282" s="115"/>
      <c r="F282" s="115"/>
      <c r="G282" s="249">
        <v>34600</v>
      </c>
    </row>
    <row r="283" spans="1:7" ht="18.75" customHeight="1" x14ac:dyDescent="0.25">
      <c r="A283" s="437" t="s">
        <v>543</v>
      </c>
      <c r="B283" s="437"/>
      <c r="C283" s="437"/>
      <c r="D283" s="437"/>
      <c r="E283" s="437"/>
      <c r="F283" s="437"/>
      <c r="G283" s="255">
        <f>SUM(G6:G282)</f>
        <v>5423938.5199999996</v>
      </c>
    </row>
    <row r="285" spans="1:7" ht="15.75" thickBot="1" x14ac:dyDescent="0.3">
      <c r="A285" s="438" t="s">
        <v>551</v>
      </c>
      <c r="B285" s="438"/>
      <c r="C285" s="438"/>
      <c r="D285" s="438"/>
      <c r="E285" s="438"/>
      <c r="F285" s="438"/>
      <c r="G285" s="438"/>
    </row>
    <row r="286" spans="1:7" ht="75" customHeight="1" thickBot="1" x14ac:dyDescent="0.3">
      <c r="A286" s="93" t="s">
        <v>550</v>
      </c>
      <c r="B286" s="113" t="s">
        <v>549</v>
      </c>
      <c r="C286" s="234" t="s">
        <v>548</v>
      </c>
      <c r="D286" s="234" t="s">
        <v>547</v>
      </c>
      <c r="E286" s="234" t="s">
        <v>546</v>
      </c>
      <c r="F286" s="234" t="s">
        <v>545</v>
      </c>
      <c r="G286" s="234" t="s">
        <v>544</v>
      </c>
    </row>
    <row r="287" spans="1:7" ht="43.5" thickBot="1" x14ac:dyDescent="0.3">
      <c r="A287" s="204">
        <v>43686</v>
      </c>
      <c r="B287" s="109" t="s">
        <v>453</v>
      </c>
      <c r="C287" s="109">
        <v>75286</v>
      </c>
      <c r="D287" s="109" t="s">
        <v>948</v>
      </c>
      <c r="E287" s="109">
        <v>35238424</v>
      </c>
      <c r="F287" s="109" t="s">
        <v>949</v>
      </c>
      <c r="G287" s="114">
        <v>3965</v>
      </c>
    </row>
    <row r="288" spans="1:7" ht="15.75" thickBot="1" x14ac:dyDescent="0.3">
      <c r="A288" s="112">
        <v>0</v>
      </c>
      <c r="B288" s="109">
        <v>0</v>
      </c>
      <c r="C288" s="109">
        <v>0</v>
      </c>
      <c r="D288" s="109">
        <v>0</v>
      </c>
      <c r="E288" s="109">
        <v>0</v>
      </c>
      <c r="F288" s="109">
        <v>0</v>
      </c>
      <c r="G288" s="109">
        <v>0</v>
      </c>
    </row>
    <row r="289" spans="1:7" ht="15.75" thickBot="1" x14ac:dyDescent="0.3">
      <c r="A289" s="112">
        <v>0</v>
      </c>
      <c r="B289" s="109">
        <v>0</v>
      </c>
      <c r="C289" s="109">
        <v>0</v>
      </c>
      <c r="D289" s="109">
        <v>0</v>
      </c>
      <c r="E289" s="109">
        <v>0</v>
      </c>
      <c r="F289" s="109">
        <v>0</v>
      </c>
      <c r="G289" s="109">
        <v>0</v>
      </c>
    </row>
    <row r="290" spans="1:7" ht="15.75" thickBot="1" x14ac:dyDescent="0.3">
      <c r="A290" s="112">
        <v>0</v>
      </c>
      <c r="B290" s="109">
        <v>0</v>
      </c>
      <c r="C290" s="109">
        <v>0</v>
      </c>
      <c r="D290" s="109">
        <v>0</v>
      </c>
      <c r="E290" s="109">
        <v>0</v>
      </c>
      <c r="F290" s="109">
        <v>0</v>
      </c>
      <c r="G290" s="109">
        <v>0</v>
      </c>
    </row>
    <row r="291" spans="1:7" ht="15.75" thickBot="1" x14ac:dyDescent="0.3">
      <c r="A291" s="112">
        <v>0</v>
      </c>
      <c r="B291" s="109">
        <v>0</v>
      </c>
      <c r="C291" s="109">
        <v>0</v>
      </c>
      <c r="D291" s="109">
        <v>0</v>
      </c>
      <c r="E291" s="109">
        <v>0</v>
      </c>
      <c r="F291" s="109">
        <v>0</v>
      </c>
      <c r="G291" s="109">
        <v>0</v>
      </c>
    </row>
    <row r="292" spans="1:7" ht="15.75" thickBot="1" x14ac:dyDescent="0.3">
      <c r="A292" s="111"/>
      <c r="B292" s="110"/>
      <c r="C292" s="110"/>
      <c r="D292" s="110"/>
      <c r="E292" s="110"/>
      <c r="F292" s="110"/>
      <c r="G292" s="109">
        <v>0</v>
      </c>
    </row>
    <row r="293" spans="1:7" ht="16.5" thickBot="1" x14ac:dyDescent="0.3">
      <c r="A293" s="434" t="s">
        <v>543</v>
      </c>
      <c r="B293" s="435"/>
      <c r="C293" s="435"/>
      <c r="D293" s="435"/>
      <c r="E293" s="435"/>
      <c r="F293" s="436"/>
      <c r="G293" s="114">
        <v>3965</v>
      </c>
    </row>
  </sheetData>
  <mergeCells count="6">
    <mergeCell ref="A293:F293"/>
    <mergeCell ref="A1:G1"/>
    <mergeCell ref="A2:G2"/>
    <mergeCell ref="A3:G3"/>
    <mergeCell ref="A283:F283"/>
    <mergeCell ref="A285:G285"/>
  </mergeCells>
  <pageMargins left="0.19685039370078741" right="0.19685039370078741" top="0.19685039370078741" bottom="0.19685039370078741"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K18"/>
  <sheetViews>
    <sheetView view="pageLayout" workbookViewId="0">
      <selection activeCell="E5" sqref="E5:E9"/>
    </sheetView>
  </sheetViews>
  <sheetFormatPr defaultRowHeight="15" x14ac:dyDescent="0.25"/>
  <cols>
    <col min="1" max="3" width="12.7109375" customWidth="1"/>
    <col min="4" max="4" width="14" customWidth="1"/>
    <col min="5" max="5" width="12.7109375" customWidth="1"/>
    <col min="6" max="6" width="10" customWidth="1"/>
    <col min="7" max="11" width="12.7109375" customWidth="1"/>
  </cols>
  <sheetData>
    <row r="1" spans="1:11" ht="30.75" customHeight="1" x14ac:dyDescent="0.25">
      <c r="A1" s="344" t="s">
        <v>588</v>
      </c>
      <c r="B1" s="343"/>
      <c r="C1" s="343"/>
      <c r="D1" s="343"/>
      <c r="E1" s="343"/>
      <c r="F1" s="343"/>
      <c r="G1" s="343"/>
      <c r="H1" s="343"/>
      <c r="I1" s="343"/>
      <c r="J1" s="343"/>
      <c r="K1" s="343"/>
    </row>
    <row r="2" spans="1:11" x14ac:dyDescent="0.25">
      <c r="A2" s="343" t="s">
        <v>565</v>
      </c>
      <c r="B2" s="343"/>
      <c r="C2" s="343"/>
      <c r="D2" s="343"/>
      <c r="E2" s="343"/>
      <c r="F2" s="343"/>
      <c r="G2" s="343"/>
      <c r="H2" s="343"/>
      <c r="I2" s="343"/>
      <c r="J2" s="343"/>
      <c r="K2" s="343"/>
    </row>
    <row r="3" spans="1:11" ht="15.75" thickBot="1" x14ac:dyDescent="0.3"/>
    <row r="4" spans="1:11" ht="64.5" thickBot="1" x14ac:dyDescent="0.3">
      <c r="A4" s="133" t="s">
        <v>579</v>
      </c>
      <c r="B4" s="130" t="s">
        <v>587</v>
      </c>
      <c r="C4" s="130" t="s">
        <v>548</v>
      </c>
      <c r="D4" s="130" t="s">
        <v>586</v>
      </c>
      <c r="E4" s="131" t="s">
        <v>585</v>
      </c>
      <c r="F4" s="130" t="s">
        <v>584</v>
      </c>
      <c r="G4" s="132" t="s">
        <v>583</v>
      </c>
      <c r="H4" s="132" t="s">
        <v>459</v>
      </c>
      <c r="I4" s="132" t="s">
        <v>582</v>
      </c>
      <c r="J4" s="131" t="s">
        <v>581</v>
      </c>
      <c r="K4" s="130" t="s">
        <v>580</v>
      </c>
    </row>
    <row r="5" spans="1:11" ht="39" thickBot="1" x14ac:dyDescent="0.3">
      <c r="A5" s="200">
        <v>43506</v>
      </c>
      <c r="B5" s="201">
        <v>4300</v>
      </c>
      <c r="C5" s="129">
        <v>98967</v>
      </c>
      <c r="D5" s="129" t="s">
        <v>921</v>
      </c>
      <c r="E5" s="129"/>
      <c r="F5" s="129" t="s">
        <v>907</v>
      </c>
      <c r="G5" s="200">
        <v>43662</v>
      </c>
      <c r="H5" s="129">
        <v>757</v>
      </c>
      <c r="I5" s="129" t="s">
        <v>922</v>
      </c>
      <c r="J5" s="201">
        <v>4300</v>
      </c>
      <c r="K5" s="201">
        <v>4300</v>
      </c>
    </row>
    <row r="6" spans="1:11" ht="39" thickBot="1" x14ac:dyDescent="0.3">
      <c r="A6" s="200">
        <v>43510</v>
      </c>
      <c r="B6" s="129">
        <v>4752.4799999999996</v>
      </c>
      <c r="C6" s="129">
        <v>72938</v>
      </c>
      <c r="D6" s="129" t="s">
        <v>919</v>
      </c>
      <c r="E6" s="129"/>
      <c r="F6" s="129" t="s">
        <v>920</v>
      </c>
      <c r="G6" s="200">
        <v>43662</v>
      </c>
      <c r="H6" s="129">
        <v>756</v>
      </c>
      <c r="I6" s="129" t="s">
        <v>922</v>
      </c>
      <c r="J6" s="129">
        <v>4752.4799999999996</v>
      </c>
      <c r="K6" s="129">
        <v>4752.4799999999996</v>
      </c>
    </row>
    <row r="7" spans="1:11" ht="39" thickBot="1" x14ac:dyDescent="0.3">
      <c r="A7" s="264">
        <v>43530</v>
      </c>
      <c r="B7" s="265">
        <v>3960.4</v>
      </c>
      <c r="C7" s="265">
        <v>6697</v>
      </c>
      <c r="D7" s="265" t="s">
        <v>919</v>
      </c>
      <c r="E7" s="265"/>
      <c r="F7" s="265" t="s">
        <v>920</v>
      </c>
      <c r="G7" s="264">
        <v>43662</v>
      </c>
      <c r="H7" s="265">
        <v>756</v>
      </c>
      <c r="I7" s="265" t="s">
        <v>922</v>
      </c>
      <c r="J7" s="278">
        <v>3960.4</v>
      </c>
      <c r="K7" s="278">
        <v>3960.4</v>
      </c>
    </row>
    <row r="8" spans="1:11" ht="38.25" x14ac:dyDescent="0.25">
      <c r="A8" s="266">
        <v>43504</v>
      </c>
      <c r="B8" s="274">
        <v>1000</v>
      </c>
      <c r="C8" s="267">
        <v>47920</v>
      </c>
      <c r="D8" s="267" t="s">
        <v>1318</v>
      </c>
      <c r="E8" s="267"/>
      <c r="F8" s="267">
        <v>0</v>
      </c>
      <c r="G8" s="268" t="s">
        <v>1316</v>
      </c>
      <c r="H8" s="267">
        <v>671</v>
      </c>
      <c r="I8" s="265" t="s">
        <v>922</v>
      </c>
      <c r="J8" s="274">
        <v>1000</v>
      </c>
      <c r="K8" s="276">
        <v>1000</v>
      </c>
    </row>
    <row r="9" spans="1:11" ht="39" thickBot="1" x14ac:dyDescent="0.3">
      <c r="A9" s="269"/>
      <c r="B9" s="275">
        <v>3960.4</v>
      </c>
      <c r="C9" s="270"/>
      <c r="D9" s="270" t="s">
        <v>1319</v>
      </c>
      <c r="E9" s="270"/>
      <c r="F9" s="270">
        <v>0</v>
      </c>
      <c r="G9" s="271" t="s">
        <v>1317</v>
      </c>
      <c r="H9" s="270">
        <v>659</v>
      </c>
      <c r="I9" s="265" t="s">
        <v>922</v>
      </c>
      <c r="J9" s="275">
        <v>3960.4</v>
      </c>
      <c r="K9" s="277">
        <v>3960.4</v>
      </c>
    </row>
    <row r="10" spans="1:11" ht="15.75" thickBot="1" x14ac:dyDescent="0.3">
      <c r="A10" s="439" t="s">
        <v>568</v>
      </c>
      <c r="B10" s="440"/>
      <c r="C10" s="440"/>
      <c r="D10" s="440"/>
      <c r="E10" s="440"/>
      <c r="F10" s="440"/>
      <c r="G10" s="440"/>
      <c r="H10" s="440"/>
      <c r="I10" s="441"/>
      <c r="J10" s="272">
        <f>SUM(J5:J9)</f>
        <v>17973.28</v>
      </c>
      <c r="K10" s="273">
        <f>SUM(K5:K9)</f>
        <v>17973.28</v>
      </c>
    </row>
    <row r="12" spans="1:11" ht="15.75" thickBot="1" x14ac:dyDescent="0.3">
      <c r="A12" s="343" t="s">
        <v>551</v>
      </c>
      <c r="B12" s="343"/>
      <c r="C12" s="343"/>
      <c r="D12" s="343"/>
      <c r="E12" s="343"/>
      <c r="F12" s="343"/>
      <c r="G12" s="343"/>
      <c r="H12" s="343"/>
      <c r="I12" s="343"/>
      <c r="J12" s="343"/>
      <c r="K12" s="343"/>
    </row>
    <row r="13" spans="1:11" ht="54.75" customHeight="1" thickBot="1" x14ac:dyDescent="0.3">
      <c r="A13" s="93" t="s">
        <v>579</v>
      </c>
      <c r="B13" s="18" t="s">
        <v>578</v>
      </c>
      <c r="C13" s="18" t="s">
        <v>577</v>
      </c>
      <c r="D13" s="18" t="s">
        <v>576</v>
      </c>
      <c r="E13" s="18" t="s">
        <v>575</v>
      </c>
      <c r="F13" s="18" t="s">
        <v>574</v>
      </c>
      <c r="G13" s="18" t="s">
        <v>573</v>
      </c>
      <c r="H13" s="18" t="s">
        <v>572</v>
      </c>
      <c r="I13" s="18" t="s">
        <v>571</v>
      </c>
      <c r="J13" s="18" t="s">
        <v>570</v>
      </c>
      <c r="K13" s="17" t="s">
        <v>569</v>
      </c>
    </row>
    <row r="14" spans="1:11" ht="15.75" hidden="1" thickBot="1" x14ac:dyDescent="0.3">
      <c r="A14" s="126">
        <v>0</v>
      </c>
      <c r="B14" s="125">
        <v>0</v>
      </c>
      <c r="C14" s="124">
        <v>0</v>
      </c>
      <c r="D14" s="126">
        <v>0</v>
      </c>
      <c r="E14" s="125">
        <v>0</v>
      </c>
      <c r="F14" s="124">
        <v>0</v>
      </c>
      <c r="G14" s="126">
        <v>0</v>
      </c>
      <c r="H14" s="125">
        <v>0</v>
      </c>
      <c r="I14" s="124">
        <v>0</v>
      </c>
      <c r="J14" s="122">
        <v>0</v>
      </c>
      <c r="K14" s="127">
        <v>0</v>
      </c>
    </row>
    <row r="15" spans="1:11" ht="15.75" hidden="1" thickBot="1" x14ac:dyDescent="0.3">
      <c r="A15" s="126">
        <v>0</v>
      </c>
      <c r="B15" s="125">
        <v>0</v>
      </c>
      <c r="C15" s="124">
        <v>0</v>
      </c>
      <c r="D15" s="126">
        <v>0</v>
      </c>
      <c r="E15" s="125">
        <v>0</v>
      </c>
      <c r="F15" s="124">
        <v>0</v>
      </c>
      <c r="G15" s="126">
        <v>0</v>
      </c>
      <c r="H15" s="125">
        <v>0</v>
      </c>
      <c r="I15" s="124">
        <v>0</v>
      </c>
      <c r="J15" s="122">
        <v>0</v>
      </c>
      <c r="K15" s="123">
        <v>0</v>
      </c>
    </row>
    <row r="16" spans="1:11" ht="15.75" hidden="1" thickBot="1" x14ac:dyDescent="0.3">
      <c r="A16" s="126">
        <v>0</v>
      </c>
      <c r="B16" s="125">
        <v>0</v>
      </c>
      <c r="C16" s="124">
        <v>0</v>
      </c>
      <c r="D16" s="126">
        <v>0</v>
      </c>
      <c r="E16" s="125">
        <v>0</v>
      </c>
      <c r="F16" s="124">
        <v>0</v>
      </c>
      <c r="G16" s="126">
        <v>0</v>
      </c>
      <c r="H16" s="125">
        <v>0</v>
      </c>
      <c r="I16" s="124">
        <v>0</v>
      </c>
      <c r="J16" s="122">
        <v>0</v>
      </c>
      <c r="K16" s="123">
        <v>0</v>
      </c>
    </row>
    <row r="17" spans="1:11" ht="40.5" hidden="1" customHeight="1" thickBot="1" x14ac:dyDescent="0.3">
      <c r="A17" s="126">
        <v>0</v>
      </c>
      <c r="B17" s="125">
        <v>0</v>
      </c>
      <c r="C17" s="124">
        <v>0</v>
      </c>
      <c r="D17" s="126">
        <v>0</v>
      </c>
      <c r="E17" s="125">
        <v>0</v>
      </c>
      <c r="F17" s="124">
        <v>0</v>
      </c>
      <c r="G17" s="126">
        <v>0</v>
      </c>
      <c r="H17" s="125">
        <v>0</v>
      </c>
      <c r="I17" s="124">
        <v>0</v>
      </c>
      <c r="J17" s="122">
        <v>0</v>
      </c>
      <c r="K17" s="123">
        <v>0</v>
      </c>
    </row>
    <row r="18" spans="1:11" ht="15.75" thickBot="1" x14ac:dyDescent="0.3">
      <c r="A18" s="442" t="s">
        <v>568</v>
      </c>
      <c r="B18" s="443"/>
      <c r="C18" s="443"/>
      <c r="D18" s="443"/>
      <c r="E18" s="443"/>
      <c r="F18" s="443"/>
      <c r="G18" s="443"/>
      <c r="H18" s="443"/>
      <c r="I18" s="444"/>
      <c r="J18" s="122">
        <v>0</v>
      </c>
      <c r="K18" s="122">
        <v>0</v>
      </c>
    </row>
  </sheetData>
  <mergeCells count="5">
    <mergeCell ref="A1:K1"/>
    <mergeCell ref="A2:K2"/>
    <mergeCell ref="A10:I10"/>
    <mergeCell ref="A12:K12"/>
    <mergeCell ref="A18:I18"/>
  </mergeCells>
  <pageMargins left="0.39370078740157483" right="0.39370078740157483"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K17"/>
  <sheetViews>
    <sheetView workbookViewId="0">
      <selection activeCell="K9" sqref="K9"/>
    </sheetView>
  </sheetViews>
  <sheetFormatPr defaultRowHeight="15" x14ac:dyDescent="0.25"/>
  <cols>
    <col min="1" max="3" width="12.7109375" customWidth="1"/>
    <col min="4" max="4" width="12.42578125" customWidth="1"/>
    <col min="5" max="7" width="12.7109375" customWidth="1"/>
    <col min="8" max="8" width="11.42578125" customWidth="1"/>
    <col min="9" max="11" width="12.7109375" customWidth="1"/>
  </cols>
  <sheetData>
    <row r="1" spans="1:11" ht="30.75" customHeight="1" x14ac:dyDescent="0.25">
      <c r="A1" s="344" t="s">
        <v>591</v>
      </c>
      <c r="B1" s="343"/>
      <c r="C1" s="343"/>
      <c r="D1" s="343"/>
      <c r="E1" s="343"/>
      <c r="F1" s="343"/>
      <c r="G1" s="343"/>
      <c r="H1" s="343"/>
      <c r="I1" s="343"/>
      <c r="J1" s="343"/>
      <c r="K1" s="343"/>
    </row>
    <row r="2" spans="1:11" x14ac:dyDescent="0.25">
      <c r="A2" s="343" t="s">
        <v>565</v>
      </c>
      <c r="B2" s="343"/>
      <c r="C2" s="343"/>
      <c r="D2" s="343"/>
      <c r="E2" s="343"/>
      <c r="F2" s="343"/>
      <c r="G2" s="343"/>
      <c r="H2" s="343"/>
      <c r="I2" s="343"/>
      <c r="J2" s="343"/>
      <c r="K2" s="343"/>
    </row>
    <row r="3" spans="1:11" ht="15.75" thickBot="1" x14ac:dyDescent="0.3"/>
    <row r="4" spans="1:11" ht="77.25" thickBot="1" x14ac:dyDescent="0.3">
      <c r="A4" s="133" t="s">
        <v>590</v>
      </c>
      <c r="B4" s="130" t="s">
        <v>587</v>
      </c>
      <c r="C4" s="130" t="s">
        <v>548</v>
      </c>
      <c r="D4" s="130" t="s">
        <v>586</v>
      </c>
      <c r="E4" s="131" t="s">
        <v>585</v>
      </c>
      <c r="F4" s="130" t="s">
        <v>584</v>
      </c>
      <c r="G4" s="132" t="s">
        <v>462</v>
      </c>
      <c r="H4" s="132" t="s">
        <v>459</v>
      </c>
      <c r="I4" s="132" t="s">
        <v>582</v>
      </c>
      <c r="J4" s="131" t="s">
        <v>581</v>
      </c>
      <c r="K4" s="130" t="s">
        <v>569</v>
      </c>
    </row>
    <row r="5" spans="1:11" ht="15.75" thickBot="1" x14ac:dyDescent="0.3">
      <c r="A5" s="202">
        <v>0</v>
      </c>
      <c r="B5" s="202">
        <v>0</v>
      </c>
      <c r="C5" s="202">
        <v>0</v>
      </c>
      <c r="D5" s="202">
        <v>0</v>
      </c>
      <c r="E5" s="202">
        <v>0</v>
      </c>
      <c r="F5" s="202">
        <v>0</v>
      </c>
      <c r="G5" s="202">
        <v>0</v>
      </c>
      <c r="H5" s="202">
        <v>0</v>
      </c>
      <c r="I5" s="202">
        <v>0</v>
      </c>
      <c r="J5" s="202">
        <v>0</v>
      </c>
      <c r="K5" s="202">
        <v>0</v>
      </c>
    </row>
    <row r="6" spans="1:11" ht="15.75" thickBot="1" x14ac:dyDescent="0.3">
      <c r="A6" s="202">
        <v>0</v>
      </c>
      <c r="B6" s="202">
        <v>0</v>
      </c>
      <c r="C6" s="202">
        <v>0</v>
      </c>
      <c r="D6" s="202">
        <v>0</v>
      </c>
      <c r="E6" s="202">
        <v>0</v>
      </c>
      <c r="F6" s="202">
        <v>0</v>
      </c>
      <c r="G6" s="202">
        <v>0</v>
      </c>
      <c r="H6" s="202">
        <v>0</v>
      </c>
      <c r="I6" s="202">
        <v>0</v>
      </c>
      <c r="J6" s="202">
        <v>0</v>
      </c>
      <c r="K6" s="202">
        <v>0</v>
      </c>
    </row>
    <row r="7" spans="1:11" ht="15.75" thickBot="1" x14ac:dyDescent="0.3">
      <c r="A7" s="202">
        <v>0</v>
      </c>
      <c r="B7" s="202">
        <v>0</v>
      </c>
      <c r="C7" s="202">
        <v>0</v>
      </c>
      <c r="D7" s="202">
        <v>0</v>
      </c>
      <c r="E7" s="202">
        <v>0</v>
      </c>
      <c r="F7" s="202">
        <v>0</v>
      </c>
      <c r="G7" s="202">
        <v>0</v>
      </c>
      <c r="H7" s="202">
        <v>0</v>
      </c>
      <c r="I7" s="202">
        <v>0</v>
      </c>
      <c r="J7" s="202">
        <v>0</v>
      </c>
      <c r="K7" s="202">
        <v>0</v>
      </c>
    </row>
    <row r="8" spans="1:11" ht="15.75" thickBot="1" x14ac:dyDescent="0.3">
      <c r="A8" s="129">
        <v>0</v>
      </c>
      <c r="B8" s="129">
        <v>0</v>
      </c>
      <c r="C8" s="129">
        <v>0</v>
      </c>
      <c r="D8" s="129">
        <v>0</v>
      </c>
      <c r="E8" s="129">
        <v>0</v>
      </c>
      <c r="F8" s="129">
        <v>0</v>
      </c>
      <c r="G8" s="129">
        <v>0</v>
      </c>
      <c r="H8" s="129">
        <v>0</v>
      </c>
      <c r="I8" s="129">
        <v>0</v>
      </c>
      <c r="J8" s="129">
        <v>0</v>
      </c>
      <c r="K8" s="129">
        <v>0</v>
      </c>
    </row>
    <row r="9" spans="1:11" ht="15.75" thickBot="1" x14ac:dyDescent="0.3">
      <c r="A9" s="442" t="s">
        <v>568</v>
      </c>
      <c r="B9" s="443"/>
      <c r="C9" s="443"/>
      <c r="D9" s="443"/>
      <c r="E9" s="443"/>
      <c r="F9" s="443"/>
      <c r="G9" s="443"/>
      <c r="H9" s="443"/>
      <c r="I9" s="444"/>
      <c r="J9" s="129">
        <v>0</v>
      </c>
      <c r="K9" s="129">
        <v>0</v>
      </c>
    </row>
    <row r="11" spans="1:11" ht="15.75" thickBot="1" x14ac:dyDescent="0.3">
      <c r="A11" s="343" t="s">
        <v>551</v>
      </c>
      <c r="B11" s="343"/>
      <c r="C11" s="343"/>
      <c r="D11" s="343"/>
      <c r="E11" s="343"/>
      <c r="F11" s="343"/>
      <c r="G11" s="343"/>
      <c r="H11" s="343"/>
      <c r="I11" s="343"/>
      <c r="J11" s="343"/>
      <c r="K11" s="343"/>
    </row>
    <row r="12" spans="1:11" ht="64.5" thickBot="1" x14ac:dyDescent="0.3">
      <c r="A12" s="93" t="s">
        <v>590</v>
      </c>
      <c r="B12" s="18" t="s">
        <v>578</v>
      </c>
      <c r="C12" s="18" t="s">
        <v>589</v>
      </c>
      <c r="D12" s="18" t="s">
        <v>576</v>
      </c>
      <c r="E12" s="18" t="s">
        <v>575</v>
      </c>
      <c r="F12" s="18" t="s">
        <v>574</v>
      </c>
      <c r="G12" s="18" t="s">
        <v>573</v>
      </c>
      <c r="H12" s="18" t="s">
        <v>572</v>
      </c>
      <c r="I12" s="18" t="s">
        <v>571</v>
      </c>
      <c r="J12" s="18" t="s">
        <v>570</v>
      </c>
      <c r="K12" s="17" t="s">
        <v>569</v>
      </c>
    </row>
    <row r="13" spans="1:11" ht="15.75" thickBot="1" x14ac:dyDescent="0.3">
      <c r="A13" s="129">
        <v>0</v>
      </c>
      <c r="B13" s="128">
        <v>0</v>
      </c>
      <c r="C13" s="129">
        <v>0</v>
      </c>
      <c r="D13" s="128">
        <v>0</v>
      </c>
      <c r="E13" s="129">
        <v>0</v>
      </c>
      <c r="F13" s="128">
        <v>0</v>
      </c>
      <c r="G13" s="129">
        <v>0</v>
      </c>
      <c r="H13" s="128">
        <v>0</v>
      </c>
      <c r="I13" s="129">
        <v>0</v>
      </c>
      <c r="J13" s="122">
        <v>0</v>
      </c>
      <c r="K13" s="134">
        <v>0</v>
      </c>
    </row>
    <row r="14" spans="1:11" ht="15.75" thickBot="1" x14ac:dyDescent="0.3">
      <c r="A14" s="129">
        <v>0</v>
      </c>
      <c r="B14" s="128">
        <v>0</v>
      </c>
      <c r="C14" s="129">
        <v>0</v>
      </c>
      <c r="D14" s="128">
        <v>0</v>
      </c>
      <c r="E14" s="129">
        <v>0</v>
      </c>
      <c r="F14" s="128">
        <v>0</v>
      </c>
      <c r="G14" s="129">
        <v>0</v>
      </c>
      <c r="H14" s="128">
        <v>0</v>
      </c>
      <c r="I14" s="129">
        <v>0</v>
      </c>
      <c r="J14" s="122">
        <v>0</v>
      </c>
      <c r="K14" s="134">
        <v>0</v>
      </c>
    </row>
    <row r="15" spans="1:11" ht="15.75" thickBot="1" x14ac:dyDescent="0.3">
      <c r="A15" s="129">
        <v>0</v>
      </c>
      <c r="B15" s="128">
        <v>0</v>
      </c>
      <c r="C15" s="129">
        <v>0</v>
      </c>
      <c r="D15" s="128">
        <v>0</v>
      </c>
      <c r="E15" s="129">
        <v>0</v>
      </c>
      <c r="F15" s="128">
        <v>0</v>
      </c>
      <c r="G15" s="129">
        <v>0</v>
      </c>
      <c r="H15" s="128">
        <v>0</v>
      </c>
      <c r="I15" s="129">
        <v>0</v>
      </c>
      <c r="J15" s="122">
        <v>0</v>
      </c>
      <c r="K15" s="134">
        <v>0</v>
      </c>
    </row>
    <row r="16" spans="1:11" ht="15.75" thickBot="1" x14ac:dyDescent="0.3">
      <c r="A16" s="129">
        <v>0</v>
      </c>
      <c r="B16" s="128">
        <v>0</v>
      </c>
      <c r="C16" s="129">
        <v>0</v>
      </c>
      <c r="D16" s="128">
        <v>0</v>
      </c>
      <c r="E16" s="129">
        <v>0</v>
      </c>
      <c r="F16" s="128">
        <v>0</v>
      </c>
      <c r="G16" s="129">
        <v>0</v>
      </c>
      <c r="H16" s="128">
        <v>0</v>
      </c>
      <c r="I16" s="129">
        <v>0</v>
      </c>
      <c r="J16" s="122">
        <v>0</v>
      </c>
      <c r="K16" s="134">
        <v>0</v>
      </c>
    </row>
    <row r="17" spans="1:11" ht="15.75" thickBot="1" x14ac:dyDescent="0.3">
      <c r="A17" s="442" t="s">
        <v>568</v>
      </c>
      <c r="B17" s="443"/>
      <c r="C17" s="443"/>
      <c r="D17" s="443"/>
      <c r="E17" s="443"/>
      <c r="F17" s="443"/>
      <c r="G17" s="443"/>
      <c r="H17" s="443"/>
      <c r="I17" s="444"/>
      <c r="J17" s="122">
        <v>0</v>
      </c>
      <c r="K17" s="134">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G17"/>
  <sheetViews>
    <sheetView view="pageLayout" workbookViewId="0">
      <selection activeCell="A13" sqref="A13:F16"/>
    </sheetView>
  </sheetViews>
  <sheetFormatPr defaultRowHeight="15" x14ac:dyDescent="0.25"/>
  <cols>
    <col min="1" max="7" width="18.7109375" customWidth="1"/>
  </cols>
  <sheetData>
    <row r="1" spans="1:7" ht="25.5" customHeight="1" x14ac:dyDescent="0.25">
      <c r="A1" s="344" t="s">
        <v>593</v>
      </c>
      <c r="B1" s="343"/>
      <c r="C1" s="343"/>
      <c r="D1" s="343"/>
      <c r="E1" s="343"/>
      <c r="F1" s="343"/>
      <c r="G1" s="343"/>
    </row>
    <row r="2" spans="1:7" x14ac:dyDescent="0.25">
      <c r="A2" s="343" t="s">
        <v>565</v>
      </c>
      <c r="B2" s="343"/>
      <c r="C2" s="343"/>
      <c r="D2" s="343"/>
      <c r="E2" s="343"/>
      <c r="F2" s="343"/>
      <c r="G2" s="343"/>
    </row>
    <row r="3" spans="1:7" ht="15.75" thickBot="1" x14ac:dyDescent="0.3"/>
    <row r="4" spans="1:7" ht="77.25" customHeight="1" thickBot="1" x14ac:dyDescent="0.3">
      <c r="A4" s="93" t="s">
        <v>579</v>
      </c>
      <c r="B4" s="18" t="s">
        <v>592</v>
      </c>
      <c r="C4" s="18" t="s">
        <v>548</v>
      </c>
      <c r="D4" s="18" t="s">
        <v>563</v>
      </c>
      <c r="E4" s="17" t="s">
        <v>562</v>
      </c>
      <c r="F4" s="18" t="s">
        <v>561</v>
      </c>
      <c r="G4" s="18" t="s">
        <v>544</v>
      </c>
    </row>
    <row r="5" spans="1:7" ht="15.75" thickBot="1" x14ac:dyDescent="0.3">
      <c r="A5" s="129">
        <v>0</v>
      </c>
      <c r="B5" s="128">
        <v>0</v>
      </c>
      <c r="C5" s="124">
        <v>0</v>
      </c>
      <c r="D5" s="124">
        <v>0</v>
      </c>
      <c r="E5" s="124">
        <v>0</v>
      </c>
      <c r="F5" s="124">
        <v>0</v>
      </c>
      <c r="G5" s="136">
        <v>0</v>
      </c>
    </row>
    <row r="6" spans="1:7" ht="15.75" thickBot="1" x14ac:dyDescent="0.3">
      <c r="A6" s="129">
        <v>0</v>
      </c>
      <c r="B6" s="128">
        <v>0</v>
      </c>
      <c r="C6" s="124">
        <v>0</v>
      </c>
      <c r="D6" s="124">
        <v>0</v>
      </c>
      <c r="E6" s="124">
        <v>0</v>
      </c>
      <c r="F6" s="124">
        <v>0</v>
      </c>
      <c r="G6" s="136">
        <v>0</v>
      </c>
    </row>
    <row r="7" spans="1:7" ht="15.75" thickBot="1" x14ac:dyDescent="0.3">
      <c r="A7" s="129">
        <v>0</v>
      </c>
      <c r="B7" s="128">
        <v>0</v>
      </c>
      <c r="C7" s="124">
        <v>0</v>
      </c>
      <c r="D7" s="124">
        <v>0</v>
      </c>
      <c r="E7" s="124">
        <v>0</v>
      </c>
      <c r="F7" s="124">
        <v>0</v>
      </c>
      <c r="G7" s="136">
        <v>0</v>
      </c>
    </row>
    <row r="8" spans="1:7" ht="15.75" thickBot="1" x14ac:dyDescent="0.3">
      <c r="A8" s="129">
        <v>0</v>
      </c>
      <c r="B8" s="128">
        <v>0</v>
      </c>
      <c r="C8" s="124">
        <v>0</v>
      </c>
      <c r="D8" s="124">
        <v>0</v>
      </c>
      <c r="E8" s="124">
        <v>0</v>
      </c>
      <c r="F8" s="124">
        <v>0</v>
      </c>
      <c r="G8" s="136">
        <v>0</v>
      </c>
    </row>
    <row r="9" spans="1:7" ht="15.75" customHeight="1" thickBot="1" x14ac:dyDescent="0.3">
      <c r="A9" s="445" t="s">
        <v>543</v>
      </c>
      <c r="B9" s="446"/>
      <c r="C9" s="446"/>
      <c r="D9" s="446"/>
      <c r="E9" s="446"/>
      <c r="F9" s="446"/>
      <c r="G9" s="136">
        <v>0</v>
      </c>
    </row>
    <row r="11" spans="1:7" ht="15.75" thickBot="1" x14ac:dyDescent="0.3">
      <c r="A11" s="343" t="s">
        <v>551</v>
      </c>
      <c r="B11" s="343"/>
      <c r="C11" s="343"/>
      <c r="D11" s="343"/>
      <c r="E11" s="343"/>
      <c r="F11" s="343"/>
      <c r="G11" s="343"/>
    </row>
    <row r="12" spans="1:7" ht="64.5" customHeight="1" thickBot="1" x14ac:dyDescent="0.3">
      <c r="A12" s="93" t="s">
        <v>564</v>
      </c>
      <c r="B12" s="18" t="s">
        <v>592</v>
      </c>
      <c r="C12" s="18" t="s">
        <v>548</v>
      </c>
      <c r="D12" s="18" t="s">
        <v>547</v>
      </c>
      <c r="E12" s="18" t="s">
        <v>546</v>
      </c>
      <c r="F12" s="18" t="s">
        <v>545</v>
      </c>
      <c r="G12" s="18" t="s">
        <v>544</v>
      </c>
    </row>
    <row r="13" spans="1:7" ht="15.75" thickBot="1" x14ac:dyDescent="0.3">
      <c r="A13" s="129">
        <v>0</v>
      </c>
      <c r="B13" s="128">
        <v>0</v>
      </c>
      <c r="C13" s="135">
        <v>0</v>
      </c>
      <c r="D13" s="135">
        <v>0</v>
      </c>
      <c r="E13" s="135">
        <v>0</v>
      </c>
      <c r="F13" s="135">
        <v>0</v>
      </c>
      <c r="G13" s="136">
        <v>0</v>
      </c>
    </row>
    <row r="14" spans="1:7" ht="15.75" thickBot="1" x14ac:dyDescent="0.3">
      <c r="A14" s="129">
        <v>0</v>
      </c>
      <c r="B14" s="128">
        <v>0</v>
      </c>
      <c r="C14" s="135">
        <v>0</v>
      </c>
      <c r="D14" s="135">
        <v>0</v>
      </c>
      <c r="E14" s="135">
        <v>0</v>
      </c>
      <c r="F14" s="135">
        <v>0</v>
      </c>
      <c r="G14" s="136">
        <v>0</v>
      </c>
    </row>
    <row r="15" spans="1:7" ht="15.75" thickBot="1" x14ac:dyDescent="0.3">
      <c r="A15" s="129">
        <v>0</v>
      </c>
      <c r="B15" s="128">
        <v>0</v>
      </c>
      <c r="C15" s="135">
        <v>0</v>
      </c>
      <c r="D15" s="135">
        <v>0</v>
      </c>
      <c r="E15" s="135">
        <v>0</v>
      </c>
      <c r="F15" s="135">
        <v>0</v>
      </c>
      <c r="G15" s="136">
        <v>0</v>
      </c>
    </row>
    <row r="16" spans="1:7" ht="15.75" thickBot="1" x14ac:dyDescent="0.3">
      <c r="A16" s="129">
        <v>0</v>
      </c>
      <c r="B16" s="128">
        <v>0</v>
      </c>
      <c r="C16" s="135">
        <v>0</v>
      </c>
      <c r="D16" s="135">
        <v>0</v>
      </c>
      <c r="E16" s="135">
        <v>0</v>
      </c>
      <c r="F16" s="135">
        <v>0</v>
      </c>
      <c r="G16" s="7">
        <v>0</v>
      </c>
    </row>
    <row r="17" spans="1:7" ht="15.75" customHeight="1" thickBot="1" x14ac:dyDescent="0.3">
      <c r="A17" s="445" t="s">
        <v>543</v>
      </c>
      <c r="B17" s="446"/>
      <c r="C17" s="446"/>
      <c r="D17" s="446"/>
      <c r="E17" s="446"/>
      <c r="F17" s="446"/>
      <c r="G17" s="15">
        <v>0</v>
      </c>
    </row>
  </sheetData>
  <mergeCells count="5">
    <mergeCell ref="A1:G1"/>
    <mergeCell ref="A2:G2"/>
    <mergeCell ref="A11:G11"/>
    <mergeCell ref="A17:F17"/>
    <mergeCell ref="A9:F9"/>
  </mergeCells>
  <pageMargins left="0.39370078740157483" right="0.39370078740157483"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K17"/>
  <sheetViews>
    <sheetView view="pageLayout" workbookViewId="0">
      <selection activeCell="A13" sqref="A13:I16"/>
    </sheetView>
  </sheetViews>
  <sheetFormatPr defaultRowHeight="15" x14ac:dyDescent="0.25"/>
  <cols>
    <col min="1" max="2" width="12.7109375" customWidth="1"/>
    <col min="3" max="3" width="11.5703125" customWidth="1"/>
    <col min="4" max="4" width="9.28515625" customWidth="1"/>
    <col min="5" max="11" width="12.7109375" customWidth="1"/>
  </cols>
  <sheetData>
    <row r="1" spans="1:11" ht="30.75" customHeight="1" x14ac:dyDescent="0.25">
      <c r="A1" s="344" t="s">
        <v>595</v>
      </c>
      <c r="B1" s="343"/>
      <c r="C1" s="343"/>
      <c r="D1" s="343"/>
      <c r="E1" s="343"/>
      <c r="F1" s="343"/>
      <c r="G1" s="343"/>
      <c r="H1" s="343"/>
      <c r="I1" s="343"/>
      <c r="J1" s="343"/>
      <c r="K1" s="343"/>
    </row>
    <row r="2" spans="1:11" x14ac:dyDescent="0.25">
      <c r="A2" s="343" t="s">
        <v>565</v>
      </c>
      <c r="B2" s="343"/>
      <c r="C2" s="343"/>
      <c r="D2" s="343"/>
      <c r="E2" s="343"/>
      <c r="F2" s="343"/>
      <c r="G2" s="343"/>
      <c r="H2" s="343"/>
      <c r="I2" s="343"/>
      <c r="J2" s="343"/>
      <c r="K2" s="343"/>
    </row>
    <row r="3" spans="1:11" ht="15.75" thickBot="1" x14ac:dyDescent="0.3"/>
    <row r="4" spans="1:11" ht="102.75" thickBot="1" x14ac:dyDescent="0.3">
      <c r="A4" s="133" t="s">
        <v>594</v>
      </c>
      <c r="B4" s="130" t="s">
        <v>587</v>
      </c>
      <c r="C4" s="130" t="s">
        <v>548</v>
      </c>
      <c r="D4" s="130" t="s">
        <v>586</v>
      </c>
      <c r="E4" s="131" t="s">
        <v>585</v>
      </c>
      <c r="F4" s="130" t="s">
        <v>584</v>
      </c>
      <c r="G4" s="132" t="s">
        <v>583</v>
      </c>
      <c r="H4" s="132" t="s">
        <v>459</v>
      </c>
      <c r="I4" s="132" t="s">
        <v>582</v>
      </c>
      <c r="J4" s="131" t="s">
        <v>581</v>
      </c>
      <c r="K4" s="130" t="s">
        <v>569</v>
      </c>
    </row>
    <row r="5" spans="1:11" ht="15.75" thickBot="1" x14ac:dyDescent="0.3">
      <c r="A5" s="129">
        <v>0</v>
      </c>
      <c r="B5" s="128">
        <v>0</v>
      </c>
      <c r="C5" s="129">
        <v>0</v>
      </c>
      <c r="D5" s="128">
        <v>0</v>
      </c>
      <c r="E5" s="129">
        <v>0</v>
      </c>
      <c r="F5" s="128">
        <v>0</v>
      </c>
      <c r="G5" s="129">
        <v>0</v>
      </c>
      <c r="H5" s="128">
        <v>0</v>
      </c>
      <c r="I5" s="129">
        <v>0</v>
      </c>
      <c r="J5" s="122">
        <v>0</v>
      </c>
      <c r="K5" s="127">
        <v>0</v>
      </c>
    </row>
    <row r="6" spans="1:11" ht="15.75" thickBot="1" x14ac:dyDescent="0.3">
      <c r="A6" s="129">
        <v>0</v>
      </c>
      <c r="B6" s="128">
        <v>0</v>
      </c>
      <c r="C6" s="129">
        <v>0</v>
      </c>
      <c r="D6" s="128">
        <v>0</v>
      </c>
      <c r="E6" s="129">
        <v>0</v>
      </c>
      <c r="F6" s="128">
        <v>0</v>
      </c>
      <c r="G6" s="129">
        <v>0</v>
      </c>
      <c r="H6" s="128">
        <v>0</v>
      </c>
      <c r="I6" s="129">
        <v>0</v>
      </c>
      <c r="J6" s="122">
        <v>0</v>
      </c>
      <c r="K6" s="127">
        <v>0</v>
      </c>
    </row>
    <row r="7" spans="1:11" ht="15.75" thickBot="1" x14ac:dyDescent="0.3">
      <c r="A7" s="129">
        <v>0</v>
      </c>
      <c r="B7" s="128">
        <v>0</v>
      </c>
      <c r="C7" s="129">
        <v>0</v>
      </c>
      <c r="D7" s="128">
        <v>0</v>
      </c>
      <c r="E7" s="129">
        <v>0</v>
      </c>
      <c r="F7" s="128">
        <v>0</v>
      </c>
      <c r="G7" s="129">
        <v>0</v>
      </c>
      <c r="H7" s="128">
        <v>0</v>
      </c>
      <c r="I7" s="129">
        <v>0</v>
      </c>
      <c r="J7" s="122">
        <v>0</v>
      </c>
      <c r="K7" s="127">
        <v>0</v>
      </c>
    </row>
    <row r="8" spans="1:11" ht="15.75" thickBot="1" x14ac:dyDescent="0.3">
      <c r="A8" s="129">
        <v>0</v>
      </c>
      <c r="B8" s="128">
        <v>0</v>
      </c>
      <c r="C8" s="129">
        <v>0</v>
      </c>
      <c r="D8" s="128">
        <v>0</v>
      </c>
      <c r="E8" s="129">
        <v>0</v>
      </c>
      <c r="F8" s="128">
        <v>0</v>
      </c>
      <c r="G8" s="129">
        <v>0</v>
      </c>
      <c r="H8" s="128">
        <v>0</v>
      </c>
      <c r="I8" s="129">
        <v>0</v>
      </c>
      <c r="J8" s="122">
        <v>0</v>
      </c>
      <c r="K8" s="127">
        <v>0</v>
      </c>
    </row>
    <row r="9" spans="1:11" ht="15.75" thickBot="1" x14ac:dyDescent="0.3">
      <c r="A9" s="442" t="s">
        <v>568</v>
      </c>
      <c r="B9" s="443"/>
      <c r="C9" s="443"/>
      <c r="D9" s="443"/>
      <c r="E9" s="443"/>
      <c r="F9" s="443"/>
      <c r="G9" s="443"/>
      <c r="H9" s="443"/>
      <c r="I9" s="444"/>
      <c r="J9" s="122">
        <v>0</v>
      </c>
      <c r="K9" s="127">
        <v>0</v>
      </c>
    </row>
    <row r="11" spans="1:11" ht="15.75" thickBot="1" x14ac:dyDescent="0.3">
      <c r="A11" s="343" t="s">
        <v>551</v>
      </c>
      <c r="B11" s="343"/>
      <c r="C11" s="343"/>
      <c r="D11" s="343"/>
      <c r="E11" s="343"/>
      <c r="F11" s="343"/>
      <c r="G11" s="343"/>
      <c r="H11" s="343"/>
      <c r="I11" s="343"/>
      <c r="J11" s="343"/>
      <c r="K11" s="343"/>
    </row>
    <row r="12" spans="1:11" ht="64.5" thickBot="1" x14ac:dyDescent="0.3">
      <c r="A12" s="93" t="s">
        <v>590</v>
      </c>
      <c r="B12" s="18" t="s">
        <v>578</v>
      </c>
      <c r="C12" s="18" t="s">
        <v>589</v>
      </c>
      <c r="D12" s="18" t="s">
        <v>576</v>
      </c>
      <c r="E12" s="18" t="s">
        <v>575</v>
      </c>
      <c r="F12" s="18" t="s">
        <v>574</v>
      </c>
      <c r="G12" s="18" t="s">
        <v>573</v>
      </c>
      <c r="H12" s="18" t="s">
        <v>572</v>
      </c>
      <c r="I12" s="18" t="s">
        <v>571</v>
      </c>
      <c r="J12" s="18" t="s">
        <v>570</v>
      </c>
      <c r="K12" s="17" t="s">
        <v>569</v>
      </c>
    </row>
    <row r="13" spans="1:11" ht="15.75" thickBot="1" x14ac:dyDescent="0.3">
      <c r="A13" s="129">
        <v>0</v>
      </c>
      <c r="B13" s="128">
        <v>0</v>
      </c>
      <c r="C13" s="129">
        <v>0</v>
      </c>
      <c r="D13" s="128">
        <v>0</v>
      </c>
      <c r="E13" s="129">
        <v>0</v>
      </c>
      <c r="F13" s="128">
        <v>0</v>
      </c>
      <c r="G13" s="129">
        <v>0</v>
      </c>
      <c r="H13" s="128">
        <v>0</v>
      </c>
      <c r="I13" s="129">
        <v>0</v>
      </c>
      <c r="J13" s="122">
        <v>0</v>
      </c>
      <c r="K13" s="134">
        <v>0</v>
      </c>
    </row>
    <row r="14" spans="1:11" ht="15.75" thickBot="1" x14ac:dyDescent="0.3">
      <c r="A14" s="129">
        <v>0</v>
      </c>
      <c r="B14" s="128">
        <v>0</v>
      </c>
      <c r="C14" s="129">
        <v>0</v>
      </c>
      <c r="D14" s="128">
        <v>0</v>
      </c>
      <c r="E14" s="129">
        <v>0</v>
      </c>
      <c r="F14" s="128">
        <v>0</v>
      </c>
      <c r="G14" s="129">
        <v>0</v>
      </c>
      <c r="H14" s="128">
        <v>0</v>
      </c>
      <c r="I14" s="129">
        <v>0</v>
      </c>
      <c r="J14" s="122">
        <v>0</v>
      </c>
      <c r="K14" s="134">
        <v>0</v>
      </c>
    </row>
    <row r="15" spans="1:11" ht="15.75" thickBot="1" x14ac:dyDescent="0.3">
      <c r="A15" s="129">
        <v>0</v>
      </c>
      <c r="B15" s="128">
        <v>0</v>
      </c>
      <c r="C15" s="129">
        <v>0</v>
      </c>
      <c r="D15" s="128">
        <v>0</v>
      </c>
      <c r="E15" s="129">
        <v>0</v>
      </c>
      <c r="F15" s="128">
        <v>0</v>
      </c>
      <c r="G15" s="129">
        <v>0</v>
      </c>
      <c r="H15" s="128">
        <v>0</v>
      </c>
      <c r="I15" s="129">
        <v>0</v>
      </c>
      <c r="J15" s="122">
        <v>0</v>
      </c>
      <c r="K15" s="134">
        <v>0</v>
      </c>
    </row>
    <row r="16" spans="1:11" ht="15.75" thickBot="1" x14ac:dyDescent="0.3">
      <c r="A16" s="129">
        <v>0</v>
      </c>
      <c r="B16" s="128">
        <v>0</v>
      </c>
      <c r="C16" s="129">
        <v>0</v>
      </c>
      <c r="D16" s="128">
        <v>0</v>
      </c>
      <c r="E16" s="129">
        <v>0</v>
      </c>
      <c r="F16" s="128">
        <v>0</v>
      </c>
      <c r="G16" s="129">
        <v>0</v>
      </c>
      <c r="H16" s="128">
        <v>0</v>
      </c>
      <c r="I16" s="129">
        <v>0</v>
      </c>
      <c r="J16" s="122">
        <v>0</v>
      </c>
      <c r="K16" s="134">
        <v>0</v>
      </c>
    </row>
    <row r="17" spans="1:11" ht="15.75" thickBot="1" x14ac:dyDescent="0.3">
      <c r="A17" s="442" t="s">
        <v>568</v>
      </c>
      <c r="B17" s="443"/>
      <c r="C17" s="443"/>
      <c r="D17" s="443"/>
      <c r="E17" s="443"/>
      <c r="F17" s="443"/>
      <c r="G17" s="443"/>
      <c r="H17" s="443"/>
      <c r="I17" s="444"/>
      <c r="J17" s="122">
        <v>0</v>
      </c>
      <c r="K17" s="134">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K17"/>
  <sheetViews>
    <sheetView view="pageLayout" workbookViewId="0">
      <selection activeCell="A13" sqref="A13:I16"/>
    </sheetView>
  </sheetViews>
  <sheetFormatPr defaultRowHeight="15" x14ac:dyDescent="0.25"/>
  <cols>
    <col min="1" max="1" width="10.5703125" customWidth="1"/>
    <col min="2" max="2" width="10.140625" customWidth="1"/>
    <col min="3" max="3" width="11.28515625" customWidth="1"/>
    <col min="4" max="11" width="12.7109375" customWidth="1"/>
  </cols>
  <sheetData>
    <row r="1" spans="1:11" ht="30.75" customHeight="1" x14ac:dyDescent="0.25">
      <c r="A1" s="344" t="s">
        <v>596</v>
      </c>
      <c r="B1" s="343"/>
      <c r="C1" s="343"/>
      <c r="D1" s="343"/>
      <c r="E1" s="343"/>
      <c r="F1" s="343"/>
      <c r="G1" s="343"/>
      <c r="H1" s="343"/>
      <c r="I1" s="343"/>
      <c r="J1" s="343"/>
      <c r="K1" s="343"/>
    </row>
    <row r="2" spans="1:11" x14ac:dyDescent="0.25">
      <c r="A2" s="343" t="s">
        <v>565</v>
      </c>
      <c r="B2" s="343"/>
      <c r="C2" s="343"/>
      <c r="D2" s="343"/>
      <c r="E2" s="343"/>
      <c r="F2" s="343"/>
      <c r="G2" s="343"/>
      <c r="H2" s="343"/>
      <c r="I2" s="343"/>
      <c r="J2" s="343"/>
      <c r="K2" s="343"/>
    </row>
    <row r="3" spans="1:11" ht="15.75" thickBot="1" x14ac:dyDescent="0.3"/>
    <row r="4" spans="1:11" ht="77.25" thickBot="1" x14ac:dyDescent="0.3">
      <c r="A4" s="133" t="s">
        <v>579</v>
      </c>
      <c r="B4" s="130" t="s">
        <v>587</v>
      </c>
      <c r="C4" s="130" t="s">
        <v>548</v>
      </c>
      <c r="D4" s="130" t="s">
        <v>586</v>
      </c>
      <c r="E4" s="131" t="s">
        <v>585</v>
      </c>
      <c r="F4" s="130" t="s">
        <v>584</v>
      </c>
      <c r="G4" s="132" t="s">
        <v>583</v>
      </c>
      <c r="H4" s="132" t="s">
        <v>459</v>
      </c>
      <c r="I4" s="132" t="s">
        <v>582</v>
      </c>
      <c r="J4" s="131" t="s">
        <v>581</v>
      </c>
      <c r="K4" s="130" t="s">
        <v>569</v>
      </c>
    </row>
    <row r="5" spans="1:11" ht="15.75" thickBot="1" x14ac:dyDescent="0.3">
      <c r="A5" s="129">
        <v>0</v>
      </c>
      <c r="B5" s="128">
        <v>0</v>
      </c>
      <c r="C5" s="129">
        <v>0</v>
      </c>
      <c r="D5" s="129">
        <v>0</v>
      </c>
      <c r="E5" s="128">
        <v>0</v>
      </c>
      <c r="F5" s="129">
        <v>0</v>
      </c>
      <c r="G5" s="129">
        <v>0</v>
      </c>
      <c r="H5" s="128">
        <v>0</v>
      </c>
      <c r="I5" s="129">
        <v>0</v>
      </c>
      <c r="J5" s="122">
        <v>0</v>
      </c>
      <c r="K5" s="127">
        <v>0</v>
      </c>
    </row>
    <row r="6" spans="1:11" ht="15.75" thickBot="1" x14ac:dyDescent="0.3">
      <c r="A6" s="129">
        <v>0</v>
      </c>
      <c r="B6" s="128">
        <v>0</v>
      </c>
      <c r="C6" s="129">
        <v>0</v>
      </c>
      <c r="D6" s="129">
        <v>0</v>
      </c>
      <c r="E6" s="128">
        <v>0</v>
      </c>
      <c r="F6" s="129">
        <v>0</v>
      </c>
      <c r="G6" s="129">
        <v>0</v>
      </c>
      <c r="H6" s="128">
        <v>0</v>
      </c>
      <c r="I6" s="129">
        <v>0</v>
      </c>
      <c r="J6" s="122">
        <v>0</v>
      </c>
      <c r="K6" s="127">
        <v>0</v>
      </c>
    </row>
    <row r="7" spans="1:11" ht="15.75" thickBot="1" x14ac:dyDescent="0.3">
      <c r="A7" s="129">
        <v>0</v>
      </c>
      <c r="B7" s="128">
        <v>0</v>
      </c>
      <c r="C7" s="129">
        <v>0</v>
      </c>
      <c r="D7" s="129">
        <v>0</v>
      </c>
      <c r="E7" s="128">
        <v>0</v>
      </c>
      <c r="F7" s="129">
        <v>0</v>
      </c>
      <c r="G7" s="129">
        <v>0</v>
      </c>
      <c r="H7" s="128">
        <v>0</v>
      </c>
      <c r="I7" s="129">
        <v>0</v>
      </c>
      <c r="J7" s="122">
        <v>0</v>
      </c>
      <c r="K7" s="127">
        <v>0</v>
      </c>
    </row>
    <row r="8" spans="1:11" ht="15.75" thickBot="1" x14ac:dyDescent="0.3">
      <c r="A8" s="129">
        <v>0</v>
      </c>
      <c r="B8" s="128">
        <v>0</v>
      </c>
      <c r="C8" s="129">
        <v>0</v>
      </c>
      <c r="D8" s="129">
        <v>0</v>
      </c>
      <c r="E8" s="128">
        <v>0</v>
      </c>
      <c r="F8" s="129">
        <v>0</v>
      </c>
      <c r="G8" s="129">
        <v>0</v>
      </c>
      <c r="H8" s="128">
        <v>0</v>
      </c>
      <c r="I8" s="129">
        <v>0</v>
      </c>
      <c r="J8" s="122">
        <v>0</v>
      </c>
      <c r="K8" s="127">
        <v>0</v>
      </c>
    </row>
    <row r="9" spans="1:11" ht="15.75" thickBot="1" x14ac:dyDescent="0.3">
      <c r="A9" s="442" t="s">
        <v>568</v>
      </c>
      <c r="B9" s="443"/>
      <c r="C9" s="443"/>
      <c r="D9" s="443"/>
      <c r="E9" s="443"/>
      <c r="F9" s="443"/>
      <c r="G9" s="443"/>
      <c r="H9" s="443"/>
      <c r="I9" s="444"/>
      <c r="J9" s="122">
        <v>0</v>
      </c>
      <c r="K9" s="127">
        <v>0</v>
      </c>
    </row>
    <row r="11" spans="1:11" ht="15.75" thickBot="1" x14ac:dyDescent="0.3">
      <c r="A11" s="343" t="s">
        <v>551</v>
      </c>
      <c r="B11" s="343"/>
      <c r="C11" s="343"/>
      <c r="D11" s="343"/>
      <c r="E11" s="343"/>
      <c r="F11" s="343"/>
      <c r="G11" s="343"/>
      <c r="H11" s="343"/>
      <c r="I11" s="343"/>
      <c r="J11" s="343"/>
      <c r="K11" s="343"/>
    </row>
    <row r="12" spans="1:11" ht="64.5" thickBot="1" x14ac:dyDescent="0.3">
      <c r="A12" s="93" t="s">
        <v>590</v>
      </c>
      <c r="B12" s="18" t="s">
        <v>578</v>
      </c>
      <c r="C12" s="18" t="s">
        <v>589</v>
      </c>
      <c r="D12" s="18" t="s">
        <v>576</v>
      </c>
      <c r="E12" s="18" t="s">
        <v>575</v>
      </c>
      <c r="F12" s="18" t="s">
        <v>574</v>
      </c>
      <c r="G12" s="18" t="s">
        <v>573</v>
      </c>
      <c r="H12" s="18" t="s">
        <v>572</v>
      </c>
      <c r="I12" s="18" t="s">
        <v>571</v>
      </c>
      <c r="J12" s="18" t="s">
        <v>570</v>
      </c>
      <c r="K12" s="17" t="s">
        <v>569</v>
      </c>
    </row>
    <row r="13" spans="1:11" ht="15.75" thickBot="1" x14ac:dyDescent="0.3">
      <c r="A13" s="129">
        <v>0</v>
      </c>
      <c r="B13" s="128">
        <v>0</v>
      </c>
      <c r="C13" s="124">
        <v>0</v>
      </c>
      <c r="D13" s="129">
        <v>0</v>
      </c>
      <c r="E13" s="128">
        <v>0</v>
      </c>
      <c r="F13" s="124">
        <v>0</v>
      </c>
      <c r="G13" s="129">
        <v>0</v>
      </c>
      <c r="H13" s="128">
        <v>0</v>
      </c>
      <c r="I13" s="124">
        <v>0</v>
      </c>
      <c r="J13" s="122">
        <v>0</v>
      </c>
      <c r="K13" s="127">
        <v>0</v>
      </c>
    </row>
    <row r="14" spans="1:11" ht="15.75" thickBot="1" x14ac:dyDescent="0.3">
      <c r="A14" s="129">
        <v>0</v>
      </c>
      <c r="B14" s="128">
        <v>0</v>
      </c>
      <c r="C14" s="124">
        <v>0</v>
      </c>
      <c r="D14" s="129">
        <v>0</v>
      </c>
      <c r="E14" s="128">
        <v>0</v>
      </c>
      <c r="F14" s="124">
        <v>0</v>
      </c>
      <c r="G14" s="129">
        <v>0</v>
      </c>
      <c r="H14" s="128">
        <v>0</v>
      </c>
      <c r="I14" s="124">
        <v>0</v>
      </c>
      <c r="J14" s="122">
        <v>0</v>
      </c>
      <c r="K14" s="127">
        <v>0</v>
      </c>
    </row>
    <row r="15" spans="1:11" ht="15.75" thickBot="1" x14ac:dyDescent="0.3">
      <c r="A15" s="129">
        <v>0</v>
      </c>
      <c r="B15" s="128">
        <v>0</v>
      </c>
      <c r="C15" s="124">
        <v>0</v>
      </c>
      <c r="D15" s="129">
        <v>0</v>
      </c>
      <c r="E15" s="128">
        <v>0</v>
      </c>
      <c r="F15" s="124">
        <v>0</v>
      </c>
      <c r="G15" s="129">
        <v>0</v>
      </c>
      <c r="H15" s="128">
        <v>0</v>
      </c>
      <c r="I15" s="124">
        <v>0</v>
      </c>
      <c r="J15" s="122">
        <v>0</v>
      </c>
      <c r="K15" s="127">
        <v>0</v>
      </c>
    </row>
    <row r="16" spans="1:11" ht="15.75" thickBot="1" x14ac:dyDescent="0.3">
      <c r="A16" s="129">
        <v>0</v>
      </c>
      <c r="B16" s="128">
        <v>0</v>
      </c>
      <c r="C16" s="124">
        <v>0</v>
      </c>
      <c r="D16" s="129">
        <v>0</v>
      </c>
      <c r="E16" s="128">
        <v>0</v>
      </c>
      <c r="F16" s="124">
        <v>0</v>
      </c>
      <c r="G16" s="129">
        <v>0</v>
      </c>
      <c r="H16" s="128">
        <v>0</v>
      </c>
      <c r="I16" s="124">
        <v>0</v>
      </c>
      <c r="J16" s="122">
        <v>0</v>
      </c>
      <c r="K16" s="127">
        <v>0</v>
      </c>
    </row>
    <row r="17" spans="1:11" ht="15.75" thickBot="1" x14ac:dyDescent="0.3">
      <c r="A17" s="442" t="s">
        <v>568</v>
      </c>
      <c r="B17" s="443"/>
      <c r="C17" s="443"/>
      <c r="D17" s="443"/>
      <c r="E17" s="443"/>
      <c r="F17" s="443"/>
      <c r="G17" s="443"/>
      <c r="H17" s="443"/>
      <c r="I17" s="444"/>
      <c r="J17" s="122">
        <v>0</v>
      </c>
      <c r="K17" s="127">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I22"/>
  <sheetViews>
    <sheetView view="pageLayout" workbookViewId="0">
      <selection activeCell="A16" sqref="A16:H21"/>
    </sheetView>
  </sheetViews>
  <sheetFormatPr defaultRowHeight="15" x14ac:dyDescent="0.25"/>
  <cols>
    <col min="1" max="9" width="14.7109375" customWidth="1"/>
  </cols>
  <sheetData>
    <row r="1" spans="1:9" ht="30.75" customHeight="1" x14ac:dyDescent="0.25">
      <c r="A1" s="344" t="s">
        <v>610</v>
      </c>
      <c r="B1" s="343"/>
      <c r="C1" s="343"/>
      <c r="D1" s="343"/>
      <c r="E1" s="343"/>
      <c r="F1" s="343"/>
      <c r="G1" s="343"/>
      <c r="H1" s="343"/>
      <c r="I1" s="343"/>
    </row>
    <row r="2" spans="1:9" ht="30.75" customHeight="1" x14ac:dyDescent="0.25">
      <c r="A2" s="344" t="s">
        <v>609</v>
      </c>
      <c r="B2" s="344"/>
      <c r="C2" s="344"/>
      <c r="D2" s="344"/>
      <c r="E2" s="344"/>
      <c r="F2" s="344"/>
      <c r="G2" s="344"/>
      <c r="H2" s="344"/>
      <c r="I2" s="344"/>
    </row>
    <row r="3" spans="1:9" x14ac:dyDescent="0.25">
      <c r="A3" s="343" t="s">
        <v>565</v>
      </c>
      <c r="B3" s="343"/>
      <c r="C3" s="343"/>
      <c r="D3" s="343"/>
      <c r="E3" s="343"/>
      <c r="F3" s="343"/>
      <c r="G3" s="343"/>
      <c r="H3" s="343"/>
      <c r="I3" s="343"/>
    </row>
    <row r="4" spans="1:9" ht="15.75" thickBot="1" x14ac:dyDescent="0.3"/>
    <row r="5" spans="1:9" ht="77.25" customHeight="1" thickBot="1" x14ac:dyDescent="0.3">
      <c r="A5" s="93" t="s">
        <v>579</v>
      </c>
      <c r="B5" s="18" t="s">
        <v>603</v>
      </c>
      <c r="C5" s="18" t="s">
        <v>608</v>
      </c>
      <c r="D5" s="18" t="s">
        <v>607</v>
      </c>
      <c r="E5" s="18" t="s">
        <v>606</v>
      </c>
      <c r="F5" s="18" t="s">
        <v>605</v>
      </c>
      <c r="G5" s="18" t="s">
        <v>604</v>
      </c>
      <c r="H5" s="18" t="s">
        <v>584</v>
      </c>
      <c r="I5" s="18" t="s">
        <v>389</v>
      </c>
    </row>
    <row r="6" spans="1:9" ht="15.75" thickBot="1" x14ac:dyDescent="0.3">
      <c r="A6" s="129">
        <v>0</v>
      </c>
      <c r="B6" s="128">
        <v>0</v>
      </c>
      <c r="C6" s="129">
        <v>0</v>
      </c>
      <c r="D6" s="128">
        <v>0</v>
      </c>
      <c r="E6" s="129">
        <v>0</v>
      </c>
      <c r="F6" s="128">
        <v>0</v>
      </c>
      <c r="G6" s="129">
        <v>0</v>
      </c>
      <c r="H6" s="128">
        <v>0</v>
      </c>
      <c r="I6" s="136">
        <v>0</v>
      </c>
    </row>
    <row r="7" spans="1:9" ht="15.75" thickBot="1" x14ac:dyDescent="0.3">
      <c r="A7" s="129">
        <v>0</v>
      </c>
      <c r="B7" s="128">
        <v>0</v>
      </c>
      <c r="C7" s="129">
        <v>0</v>
      </c>
      <c r="D7" s="128">
        <v>0</v>
      </c>
      <c r="E7" s="129">
        <v>0</v>
      </c>
      <c r="F7" s="128">
        <v>0</v>
      </c>
      <c r="G7" s="129">
        <v>0</v>
      </c>
      <c r="H7" s="128">
        <v>0</v>
      </c>
      <c r="I7" s="136">
        <v>0</v>
      </c>
    </row>
    <row r="8" spans="1:9" ht="15.75" thickBot="1" x14ac:dyDescent="0.3">
      <c r="A8" s="129">
        <v>0</v>
      </c>
      <c r="B8" s="128">
        <v>0</v>
      </c>
      <c r="C8" s="129">
        <v>0</v>
      </c>
      <c r="D8" s="128">
        <v>0</v>
      </c>
      <c r="E8" s="129">
        <v>0</v>
      </c>
      <c r="F8" s="128">
        <v>0</v>
      </c>
      <c r="G8" s="129">
        <v>0</v>
      </c>
      <c r="H8" s="128">
        <v>0</v>
      </c>
      <c r="I8" s="136">
        <v>0</v>
      </c>
    </row>
    <row r="9" spans="1:9" ht="15.75" thickBot="1" x14ac:dyDescent="0.3">
      <c r="A9" s="129">
        <v>0</v>
      </c>
      <c r="B9" s="128">
        <v>0</v>
      </c>
      <c r="C9" s="129">
        <v>0</v>
      </c>
      <c r="D9" s="128">
        <v>0</v>
      </c>
      <c r="E9" s="129">
        <v>0</v>
      </c>
      <c r="F9" s="128">
        <v>0</v>
      </c>
      <c r="G9" s="129">
        <v>0</v>
      </c>
      <c r="H9" s="128">
        <v>0</v>
      </c>
      <c r="I9" s="136">
        <v>0</v>
      </c>
    </row>
    <row r="10" spans="1:9" ht="15.75" thickBot="1" x14ac:dyDescent="0.3">
      <c r="A10" s="129">
        <v>0</v>
      </c>
      <c r="B10" s="128">
        <v>0</v>
      </c>
      <c r="C10" s="129">
        <v>0</v>
      </c>
      <c r="D10" s="128">
        <v>0</v>
      </c>
      <c r="E10" s="129">
        <v>0</v>
      </c>
      <c r="F10" s="128">
        <v>0</v>
      </c>
      <c r="G10" s="129">
        <v>0</v>
      </c>
      <c r="H10" s="128">
        <v>0</v>
      </c>
      <c r="I10" s="136">
        <v>0</v>
      </c>
    </row>
    <row r="11" spans="1:9" ht="15.75" thickBot="1" x14ac:dyDescent="0.3">
      <c r="A11" s="129">
        <v>0</v>
      </c>
      <c r="B11" s="128">
        <v>0</v>
      </c>
      <c r="C11" s="129">
        <v>0</v>
      </c>
      <c r="D11" s="128">
        <v>0</v>
      </c>
      <c r="E11" s="129">
        <v>0</v>
      </c>
      <c r="F11" s="128">
        <v>0</v>
      </c>
      <c r="G11" s="129">
        <v>0</v>
      </c>
      <c r="H11" s="128">
        <v>0</v>
      </c>
      <c r="I11" s="136">
        <v>0</v>
      </c>
    </row>
    <row r="12" spans="1:9" ht="15.75" customHeight="1" thickBot="1" x14ac:dyDescent="0.3">
      <c r="A12" s="445" t="s">
        <v>597</v>
      </c>
      <c r="B12" s="446"/>
      <c r="C12" s="446"/>
      <c r="D12" s="446"/>
      <c r="E12" s="446"/>
      <c r="F12" s="446"/>
      <c r="G12" s="446"/>
      <c r="H12" s="446"/>
      <c r="I12" s="136">
        <v>0</v>
      </c>
    </row>
    <row r="14" spans="1:9" ht="15.75" thickBot="1" x14ac:dyDescent="0.3">
      <c r="A14" s="343" t="s">
        <v>551</v>
      </c>
      <c r="B14" s="343"/>
      <c r="C14" s="343"/>
      <c r="D14" s="343"/>
      <c r="E14" s="343"/>
      <c r="F14" s="343"/>
      <c r="G14" s="343"/>
      <c r="H14" s="343"/>
      <c r="I14" s="343"/>
    </row>
    <row r="15" spans="1:9" ht="64.5" thickBot="1" x14ac:dyDescent="0.3">
      <c r="A15" s="93" t="s">
        <v>579</v>
      </c>
      <c r="B15" s="18" t="s">
        <v>603</v>
      </c>
      <c r="C15" s="18" t="s">
        <v>602</v>
      </c>
      <c r="D15" s="18" t="s">
        <v>601</v>
      </c>
      <c r="E15" s="18" t="s">
        <v>600</v>
      </c>
      <c r="F15" s="18" t="s">
        <v>599</v>
      </c>
      <c r="G15" s="18" t="s">
        <v>598</v>
      </c>
      <c r="H15" s="18" t="s">
        <v>574</v>
      </c>
      <c r="I15" s="18" t="s">
        <v>415</v>
      </c>
    </row>
    <row r="16" spans="1:9" ht="15.75" thickBot="1" x14ac:dyDescent="0.3">
      <c r="A16" s="129">
        <v>0</v>
      </c>
      <c r="B16" s="128">
        <v>0</v>
      </c>
      <c r="C16" s="129">
        <v>0</v>
      </c>
      <c r="D16" s="128">
        <v>0</v>
      </c>
      <c r="E16" s="129">
        <v>0</v>
      </c>
      <c r="F16" s="128">
        <v>0</v>
      </c>
      <c r="G16" s="129">
        <v>0</v>
      </c>
      <c r="H16" s="128">
        <v>0</v>
      </c>
      <c r="I16" s="136">
        <v>0</v>
      </c>
    </row>
    <row r="17" spans="1:9" ht="15.75" thickBot="1" x14ac:dyDescent="0.3">
      <c r="A17" s="129">
        <v>0</v>
      </c>
      <c r="B17" s="128">
        <v>0</v>
      </c>
      <c r="C17" s="129">
        <v>0</v>
      </c>
      <c r="D17" s="128">
        <v>0</v>
      </c>
      <c r="E17" s="129">
        <v>0</v>
      </c>
      <c r="F17" s="128">
        <v>0</v>
      </c>
      <c r="G17" s="129">
        <v>0</v>
      </c>
      <c r="H17" s="128">
        <v>0</v>
      </c>
      <c r="I17" s="136">
        <v>0</v>
      </c>
    </row>
    <row r="18" spans="1:9" ht="15.75" thickBot="1" x14ac:dyDescent="0.3">
      <c r="A18" s="129">
        <v>0</v>
      </c>
      <c r="B18" s="128">
        <v>0</v>
      </c>
      <c r="C18" s="129">
        <v>0</v>
      </c>
      <c r="D18" s="128">
        <v>0</v>
      </c>
      <c r="E18" s="129">
        <v>0</v>
      </c>
      <c r="F18" s="128">
        <v>0</v>
      </c>
      <c r="G18" s="129">
        <v>0</v>
      </c>
      <c r="H18" s="128">
        <v>0</v>
      </c>
      <c r="I18" s="136">
        <v>0</v>
      </c>
    </row>
    <row r="19" spans="1:9" ht="15.75" thickBot="1" x14ac:dyDescent="0.3">
      <c r="A19" s="129">
        <v>0</v>
      </c>
      <c r="B19" s="128">
        <v>0</v>
      </c>
      <c r="C19" s="129">
        <v>0</v>
      </c>
      <c r="D19" s="128">
        <v>0</v>
      </c>
      <c r="E19" s="129">
        <v>0</v>
      </c>
      <c r="F19" s="128">
        <v>0</v>
      </c>
      <c r="G19" s="129">
        <v>0</v>
      </c>
      <c r="H19" s="128">
        <v>0</v>
      </c>
      <c r="I19" s="136">
        <v>0</v>
      </c>
    </row>
    <row r="20" spans="1:9" ht="15.75" thickBot="1" x14ac:dyDescent="0.3">
      <c r="A20" s="129">
        <v>0</v>
      </c>
      <c r="B20" s="128">
        <v>0</v>
      </c>
      <c r="C20" s="129">
        <v>0</v>
      </c>
      <c r="D20" s="128">
        <v>0</v>
      </c>
      <c r="E20" s="129">
        <v>0</v>
      </c>
      <c r="F20" s="128">
        <v>0</v>
      </c>
      <c r="G20" s="129">
        <v>0</v>
      </c>
      <c r="H20" s="128">
        <v>0</v>
      </c>
      <c r="I20" s="136">
        <v>0</v>
      </c>
    </row>
    <row r="21" spans="1:9" ht="15.75" thickBot="1" x14ac:dyDescent="0.3">
      <c r="A21" s="129">
        <v>0</v>
      </c>
      <c r="B21" s="128">
        <v>0</v>
      </c>
      <c r="C21" s="129">
        <v>0</v>
      </c>
      <c r="D21" s="128">
        <v>0</v>
      </c>
      <c r="E21" s="129">
        <v>0</v>
      </c>
      <c r="F21" s="128">
        <v>0</v>
      </c>
      <c r="G21" s="129">
        <v>0</v>
      </c>
      <c r="H21" s="128">
        <v>0</v>
      </c>
      <c r="I21" s="136">
        <v>0</v>
      </c>
    </row>
    <row r="22" spans="1:9" ht="15.75" customHeight="1" thickBot="1" x14ac:dyDescent="0.3">
      <c r="A22" s="445" t="s">
        <v>597</v>
      </c>
      <c r="B22" s="446"/>
      <c r="C22" s="446"/>
      <c r="D22" s="446"/>
      <c r="E22" s="446"/>
      <c r="F22" s="446"/>
      <c r="G22" s="446"/>
      <c r="H22" s="446"/>
      <c r="I22" s="136">
        <v>0</v>
      </c>
    </row>
  </sheetData>
  <mergeCells count="6">
    <mergeCell ref="A22:H22"/>
    <mergeCell ref="A1:I1"/>
    <mergeCell ref="A3:I3"/>
    <mergeCell ref="A14:I14"/>
    <mergeCell ref="A2:I2"/>
    <mergeCell ref="A12:H12"/>
  </mergeCells>
  <pageMargins left="0.39370078740157483" right="0.39370078740157483" top="0.78740157480314965" bottom="0.78740157480314965"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M17"/>
  <sheetViews>
    <sheetView view="pageLayout" topLeftCell="B7" workbookViewId="0">
      <selection activeCell="I3" sqref="I1:I1048576"/>
    </sheetView>
  </sheetViews>
  <sheetFormatPr defaultRowHeight="15" x14ac:dyDescent="0.25"/>
  <cols>
    <col min="1" max="1" width="14.7109375" customWidth="1"/>
    <col min="2" max="3" width="10.5703125" customWidth="1"/>
    <col min="4" max="4" width="9.28515625" customWidth="1"/>
    <col min="5" max="5" width="12" customWidth="1"/>
    <col min="6" max="6" width="10.5703125" customWidth="1"/>
    <col min="7" max="7" width="10" customWidth="1"/>
    <col min="8" max="9" width="11.85546875" customWidth="1"/>
    <col min="10" max="10" width="7.28515625" customWidth="1"/>
  </cols>
  <sheetData>
    <row r="1" spans="1:13" ht="30.75" customHeight="1" x14ac:dyDescent="0.25">
      <c r="A1" s="433" t="s">
        <v>631</v>
      </c>
      <c r="B1" s="433"/>
      <c r="C1" s="433"/>
      <c r="D1" s="433"/>
      <c r="E1" s="433"/>
      <c r="F1" s="433"/>
      <c r="G1" s="433"/>
      <c r="H1" s="433"/>
      <c r="I1" s="433"/>
      <c r="J1" s="433"/>
      <c r="K1" s="433"/>
      <c r="L1" s="433"/>
      <c r="M1" s="433"/>
    </row>
    <row r="2" spans="1:13" x14ac:dyDescent="0.25">
      <c r="A2" s="343" t="s">
        <v>565</v>
      </c>
      <c r="B2" s="343"/>
      <c r="C2" s="343"/>
      <c r="D2" s="343"/>
      <c r="E2" s="343"/>
      <c r="F2" s="343"/>
      <c r="G2" s="343"/>
      <c r="H2" s="343"/>
      <c r="I2" s="343"/>
      <c r="J2" s="343"/>
      <c r="K2" s="343"/>
      <c r="L2" s="343"/>
      <c r="M2" s="343"/>
    </row>
    <row r="3" spans="1:13" ht="15.75" thickBot="1" x14ac:dyDescent="0.3"/>
    <row r="4" spans="1:13" ht="77.25" customHeight="1" thickBot="1" x14ac:dyDescent="0.3">
      <c r="A4" s="93" t="s">
        <v>630</v>
      </c>
      <c r="B4" s="18" t="s">
        <v>621</v>
      </c>
      <c r="C4" s="18" t="s">
        <v>629</v>
      </c>
      <c r="D4" s="18" t="s">
        <v>619</v>
      </c>
      <c r="E4" s="18" t="s">
        <v>618</v>
      </c>
      <c r="F4" s="18" t="s">
        <v>628</v>
      </c>
      <c r="G4" s="18" t="s">
        <v>627</v>
      </c>
      <c r="H4" s="18" t="s">
        <v>626</v>
      </c>
      <c r="I4" s="18" t="s">
        <v>625</v>
      </c>
      <c r="J4" s="18" t="s">
        <v>624</v>
      </c>
      <c r="K4" s="18" t="s">
        <v>612</v>
      </c>
      <c r="L4" s="18" t="s">
        <v>623</v>
      </c>
      <c r="M4" s="17" t="s">
        <v>569</v>
      </c>
    </row>
    <row r="5" spans="1:13" ht="15.75" thickBot="1" x14ac:dyDescent="0.3">
      <c r="A5" s="138">
        <v>0</v>
      </c>
      <c r="B5" s="137">
        <v>0</v>
      </c>
      <c r="C5" s="138">
        <v>0</v>
      </c>
      <c r="D5" s="137">
        <v>0</v>
      </c>
      <c r="E5" s="138">
        <v>0</v>
      </c>
      <c r="F5" s="137">
        <v>0</v>
      </c>
      <c r="G5" s="138">
        <v>0</v>
      </c>
      <c r="H5" s="137">
        <v>0</v>
      </c>
      <c r="I5" s="138">
        <v>0</v>
      </c>
      <c r="J5" s="137">
        <v>0</v>
      </c>
      <c r="K5" s="138">
        <v>0</v>
      </c>
      <c r="L5" s="137">
        <v>0</v>
      </c>
      <c r="M5" s="137">
        <v>0</v>
      </c>
    </row>
    <row r="6" spans="1:13" ht="15.75" thickBot="1" x14ac:dyDescent="0.3">
      <c r="A6" s="138">
        <v>0</v>
      </c>
      <c r="B6" s="137">
        <v>0</v>
      </c>
      <c r="C6" s="138">
        <v>0</v>
      </c>
      <c r="D6" s="137">
        <v>0</v>
      </c>
      <c r="E6" s="138">
        <v>0</v>
      </c>
      <c r="F6" s="137">
        <v>0</v>
      </c>
      <c r="G6" s="138">
        <v>0</v>
      </c>
      <c r="H6" s="137">
        <v>0</v>
      </c>
      <c r="I6" s="138">
        <v>0</v>
      </c>
      <c r="J6" s="137">
        <v>0</v>
      </c>
      <c r="K6" s="138">
        <v>0</v>
      </c>
      <c r="L6" s="137">
        <v>0</v>
      </c>
      <c r="M6" s="137">
        <v>0</v>
      </c>
    </row>
    <row r="7" spans="1:13" ht="15.75" thickBot="1" x14ac:dyDescent="0.3">
      <c r="A7" s="138">
        <v>0</v>
      </c>
      <c r="B7" s="137">
        <v>0</v>
      </c>
      <c r="C7" s="138">
        <v>0</v>
      </c>
      <c r="D7" s="137">
        <v>0</v>
      </c>
      <c r="E7" s="138">
        <v>0</v>
      </c>
      <c r="F7" s="137">
        <v>0</v>
      </c>
      <c r="G7" s="138">
        <v>0</v>
      </c>
      <c r="H7" s="137">
        <v>0</v>
      </c>
      <c r="I7" s="138">
        <v>0</v>
      </c>
      <c r="J7" s="137">
        <v>0</v>
      </c>
      <c r="K7" s="138">
        <v>0</v>
      </c>
      <c r="L7" s="137">
        <v>0</v>
      </c>
      <c r="M7" s="137">
        <v>0</v>
      </c>
    </row>
    <row r="8" spans="1:13" ht="15.75" thickBot="1" x14ac:dyDescent="0.3">
      <c r="A8" s="138">
        <v>0</v>
      </c>
      <c r="B8" s="137">
        <v>0</v>
      </c>
      <c r="C8" s="138">
        <v>0</v>
      </c>
      <c r="D8" s="137">
        <v>0</v>
      </c>
      <c r="E8" s="138">
        <v>0</v>
      </c>
      <c r="F8" s="137">
        <v>0</v>
      </c>
      <c r="G8" s="138">
        <v>0</v>
      </c>
      <c r="H8" s="137">
        <v>0</v>
      </c>
      <c r="I8" s="138">
        <v>0</v>
      </c>
      <c r="J8" s="137">
        <v>0</v>
      </c>
      <c r="K8" s="138">
        <v>0</v>
      </c>
      <c r="L8" s="137">
        <v>0</v>
      </c>
      <c r="M8" s="137">
        <v>0</v>
      </c>
    </row>
    <row r="9" spans="1:13" ht="15.75" thickBot="1" x14ac:dyDescent="0.3">
      <c r="A9" s="447" t="s">
        <v>611</v>
      </c>
      <c r="B9" s="448"/>
      <c r="C9" s="448"/>
      <c r="D9" s="448"/>
      <c r="E9" s="448"/>
      <c r="F9" s="448"/>
      <c r="G9" s="448"/>
      <c r="H9" s="448"/>
      <c r="I9" s="448"/>
      <c r="J9" s="448"/>
      <c r="K9" s="449"/>
      <c r="L9" s="137">
        <v>0</v>
      </c>
      <c r="M9" s="137">
        <v>0</v>
      </c>
    </row>
    <row r="11" spans="1:13" ht="15.75" thickBot="1" x14ac:dyDescent="0.3">
      <c r="A11" s="438" t="s">
        <v>551</v>
      </c>
      <c r="B11" s="438"/>
      <c r="C11" s="438"/>
      <c r="D11" s="438"/>
      <c r="E11" s="438"/>
      <c r="F11" s="438"/>
      <c r="G11" s="438"/>
      <c r="H11" s="438"/>
      <c r="I11" s="438"/>
      <c r="J11" s="438"/>
      <c r="K11" s="438"/>
      <c r="L11" s="438"/>
      <c r="M11" s="438"/>
    </row>
    <row r="12" spans="1:13" ht="77.25" thickBot="1" x14ac:dyDescent="0.3">
      <c r="A12" s="93" t="s">
        <v>622</v>
      </c>
      <c r="B12" s="18" t="s">
        <v>621</v>
      </c>
      <c r="C12" s="18" t="s">
        <v>620</v>
      </c>
      <c r="D12" s="18" t="s">
        <v>619</v>
      </c>
      <c r="E12" s="18" t="s">
        <v>618</v>
      </c>
      <c r="F12" s="18" t="s">
        <v>617</v>
      </c>
      <c r="G12" s="18" t="s">
        <v>616</v>
      </c>
      <c r="H12" s="18" t="s">
        <v>615</v>
      </c>
      <c r="I12" s="18" t="s">
        <v>614</v>
      </c>
      <c r="J12" s="18" t="s">
        <v>613</v>
      </c>
      <c r="K12" s="18" t="s">
        <v>612</v>
      </c>
      <c r="L12" s="18" t="s">
        <v>581</v>
      </c>
      <c r="M12" s="17" t="s">
        <v>569</v>
      </c>
    </row>
    <row r="13" spans="1:13" ht="15.75" thickBot="1" x14ac:dyDescent="0.3">
      <c r="A13" s="138">
        <v>0</v>
      </c>
      <c r="B13" s="137">
        <v>0</v>
      </c>
      <c r="C13" s="138">
        <v>0</v>
      </c>
      <c r="D13" s="137">
        <v>0</v>
      </c>
      <c r="E13" s="138">
        <v>0</v>
      </c>
      <c r="F13" s="137">
        <v>0</v>
      </c>
      <c r="G13" s="138">
        <v>0</v>
      </c>
      <c r="H13" s="137">
        <v>0</v>
      </c>
      <c r="I13" s="138">
        <v>0</v>
      </c>
      <c r="J13" s="137">
        <v>0</v>
      </c>
      <c r="K13" s="138">
        <v>0</v>
      </c>
      <c r="L13" s="137">
        <v>0</v>
      </c>
      <c r="M13" s="137">
        <v>0</v>
      </c>
    </row>
    <row r="14" spans="1:13" ht="15.75" thickBot="1" x14ac:dyDescent="0.3">
      <c r="A14" s="138">
        <v>0</v>
      </c>
      <c r="B14" s="137">
        <v>0</v>
      </c>
      <c r="C14" s="138">
        <v>0</v>
      </c>
      <c r="D14" s="137">
        <v>0</v>
      </c>
      <c r="E14" s="138">
        <v>0</v>
      </c>
      <c r="F14" s="137">
        <v>0</v>
      </c>
      <c r="G14" s="138">
        <v>0</v>
      </c>
      <c r="H14" s="137">
        <v>0</v>
      </c>
      <c r="I14" s="138">
        <v>0</v>
      </c>
      <c r="J14" s="137">
        <v>0</v>
      </c>
      <c r="K14" s="138">
        <v>0</v>
      </c>
      <c r="L14" s="137">
        <v>0</v>
      </c>
      <c r="M14" s="137">
        <v>0</v>
      </c>
    </row>
    <row r="15" spans="1:13" ht="15.75" thickBot="1" x14ac:dyDescent="0.3">
      <c r="A15" s="138">
        <v>0</v>
      </c>
      <c r="B15" s="137">
        <v>0</v>
      </c>
      <c r="C15" s="138">
        <v>0</v>
      </c>
      <c r="D15" s="137">
        <v>0</v>
      </c>
      <c r="E15" s="138">
        <v>0</v>
      </c>
      <c r="F15" s="137">
        <v>0</v>
      </c>
      <c r="G15" s="138">
        <v>0</v>
      </c>
      <c r="H15" s="137">
        <v>0</v>
      </c>
      <c r="I15" s="138">
        <v>0</v>
      </c>
      <c r="J15" s="137">
        <v>0</v>
      </c>
      <c r="K15" s="138">
        <v>0</v>
      </c>
      <c r="L15" s="137">
        <v>0</v>
      </c>
      <c r="M15" s="137">
        <v>0</v>
      </c>
    </row>
    <row r="16" spans="1:13" ht="15.75" thickBot="1" x14ac:dyDescent="0.3">
      <c r="A16" s="138">
        <v>0</v>
      </c>
      <c r="B16" s="137">
        <v>0</v>
      </c>
      <c r="C16" s="138">
        <v>0</v>
      </c>
      <c r="D16" s="137">
        <v>0</v>
      </c>
      <c r="E16" s="138">
        <v>0</v>
      </c>
      <c r="F16" s="137">
        <v>0</v>
      </c>
      <c r="G16" s="138">
        <v>0</v>
      </c>
      <c r="H16" s="137">
        <v>0</v>
      </c>
      <c r="I16" s="138">
        <v>0</v>
      </c>
      <c r="J16" s="137">
        <v>0</v>
      </c>
      <c r="K16" s="138">
        <v>0</v>
      </c>
      <c r="L16" s="137">
        <v>0</v>
      </c>
      <c r="M16" s="137">
        <v>0</v>
      </c>
    </row>
    <row r="17" spans="1:13" ht="15.75" thickBot="1" x14ac:dyDescent="0.3">
      <c r="A17" s="447" t="s">
        <v>611</v>
      </c>
      <c r="B17" s="448"/>
      <c r="C17" s="448"/>
      <c r="D17" s="448"/>
      <c r="E17" s="448"/>
      <c r="F17" s="448"/>
      <c r="G17" s="448"/>
      <c r="H17" s="448"/>
      <c r="I17" s="448"/>
      <c r="J17" s="448"/>
      <c r="K17" s="449"/>
      <c r="L17" s="137">
        <v>0</v>
      </c>
      <c r="M17" s="137">
        <v>0</v>
      </c>
    </row>
  </sheetData>
  <mergeCells count="5">
    <mergeCell ref="A11:M11"/>
    <mergeCell ref="A9:K9"/>
    <mergeCell ref="A17:K17"/>
    <mergeCell ref="A1:M1"/>
    <mergeCell ref="A2:M2"/>
  </mergeCells>
  <pageMargins left="0.39370078740157483" right="0.39370078740157483" top="0.78740157480314965" bottom="0.78740157480314965"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M17"/>
  <sheetViews>
    <sheetView view="pageLayout" workbookViewId="0">
      <selection activeCell="A17" sqref="A17:K17"/>
    </sheetView>
  </sheetViews>
  <sheetFormatPr defaultRowHeight="15" x14ac:dyDescent="0.25"/>
  <cols>
    <col min="1" max="1" width="10.5703125" customWidth="1"/>
    <col min="2" max="2" width="11.85546875" customWidth="1"/>
    <col min="3" max="4" width="11.28515625" customWidth="1"/>
    <col min="5" max="5" width="8.140625" customWidth="1"/>
    <col min="6" max="6" width="9.85546875" customWidth="1"/>
    <col min="7" max="7" width="8.42578125" customWidth="1"/>
    <col min="8" max="8" width="10.28515625" customWidth="1"/>
    <col min="9" max="9" width="14.7109375" customWidth="1"/>
  </cols>
  <sheetData>
    <row r="1" spans="1:13" ht="30.75" customHeight="1" x14ac:dyDescent="0.25">
      <c r="A1" s="344" t="s">
        <v>641</v>
      </c>
      <c r="B1" s="344"/>
      <c r="C1" s="344"/>
      <c r="D1" s="344"/>
      <c r="E1" s="344"/>
      <c r="F1" s="344"/>
      <c r="G1" s="344"/>
      <c r="H1" s="344"/>
      <c r="I1" s="344"/>
      <c r="J1" s="344"/>
      <c r="K1" s="344"/>
      <c r="L1" s="344"/>
      <c r="M1" s="344"/>
    </row>
    <row r="2" spans="1:13" x14ac:dyDescent="0.25">
      <c r="A2" s="343" t="s">
        <v>565</v>
      </c>
      <c r="B2" s="343"/>
      <c r="C2" s="343"/>
      <c r="D2" s="343"/>
      <c r="E2" s="343"/>
      <c r="F2" s="343"/>
      <c r="G2" s="343"/>
      <c r="H2" s="343"/>
      <c r="I2" s="343"/>
      <c r="J2" s="343"/>
      <c r="K2" s="343"/>
      <c r="L2" s="343"/>
      <c r="M2" s="343"/>
    </row>
    <row r="3" spans="1:13" ht="15.75" thickBot="1" x14ac:dyDescent="0.3"/>
    <row r="4" spans="1:13" ht="77.25" customHeight="1" thickBot="1" x14ac:dyDescent="0.3">
      <c r="A4" s="93" t="s">
        <v>630</v>
      </c>
      <c r="B4" s="18" t="s">
        <v>640</v>
      </c>
      <c r="C4" s="18" t="s">
        <v>639</v>
      </c>
      <c r="D4" s="18" t="s">
        <v>638</v>
      </c>
      <c r="E4" s="18" t="s">
        <v>618</v>
      </c>
      <c r="F4" s="18" t="s">
        <v>628</v>
      </c>
      <c r="G4" s="18" t="s">
        <v>604</v>
      </c>
      <c r="H4" s="18" t="s">
        <v>637</v>
      </c>
      <c r="I4" s="18" t="s">
        <v>636</v>
      </c>
      <c r="J4" s="18" t="s">
        <v>613</v>
      </c>
      <c r="K4" s="18" t="s">
        <v>612</v>
      </c>
      <c r="L4" s="18" t="s">
        <v>623</v>
      </c>
      <c r="M4" s="17" t="s">
        <v>569</v>
      </c>
    </row>
    <row r="5" spans="1:13" ht="15.75" thickBot="1" x14ac:dyDescent="0.3">
      <c r="A5" s="138">
        <v>0</v>
      </c>
      <c r="B5" s="137">
        <v>0</v>
      </c>
      <c r="C5" s="138">
        <v>0</v>
      </c>
      <c r="D5" s="137">
        <v>0</v>
      </c>
      <c r="E5" s="138">
        <v>0</v>
      </c>
      <c r="F5" s="137">
        <v>0</v>
      </c>
      <c r="G5" s="138">
        <v>0</v>
      </c>
      <c r="H5" s="137">
        <v>0</v>
      </c>
      <c r="I5" s="138">
        <v>0</v>
      </c>
      <c r="J5" s="137">
        <v>0</v>
      </c>
      <c r="K5" s="138">
        <v>0</v>
      </c>
      <c r="L5" s="137">
        <v>0</v>
      </c>
      <c r="M5" s="138">
        <v>0</v>
      </c>
    </row>
    <row r="6" spans="1:13" ht="15.75" thickBot="1" x14ac:dyDescent="0.3">
      <c r="A6" s="138">
        <v>0</v>
      </c>
      <c r="B6" s="137">
        <v>0</v>
      </c>
      <c r="C6" s="138">
        <v>0</v>
      </c>
      <c r="D6" s="137">
        <v>0</v>
      </c>
      <c r="E6" s="138">
        <v>0</v>
      </c>
      <c r="F6" s="137">
        <v>0</v>
      </c>
      <c r="G6" s="138">
        <v>0</v>
      </c>
      <c r="H6" s="137">
        <v>0</v>
      </c>
      <c r="I6" s="138">
        <v>0</v>
      </c>
      <c r="J6" s="137">
        <v>0</v>
      </c>
      <c r="K6" s="138">
        <v>0</v>
      </c>
      <c r="L6" s="137">
        <v>0</v>
      </c>
      <c r="M6" s="138">
        <v>0</v>
      </c>
    </row>
    <row r="7" spans="1:13" ht="15.75" thickBot="1" x14ac:dyDescent="0.3">
      <c r="A7" s="138">
        <v>0</v>
      </c>
      <c r="B7" s="137">
        <v>0</v>
      </c>
      <c r="C7" s="138">
        <v>0</v>
      </c>
      <c r="D7" s="137">
        <v>0</v>
      </c>
      <c r="E7" s="138">
        <v>0</v>
      </c>
      <c r="F7" s="137">
        <v>0</v>
      </c>
      <c r="G7" s="138">
        <v>0</v>
      </c>
      <c r="H7" s="137">
        <v>0</v>
      </c>
      <c r="I7" s="138">
        <v>0</v>
      </c>
      <c r="J7" s="137">
        <v>0</v>
      </c>
      <c r="K7" s="138">
        <v>0</v>
      </c>
      <c r="L7" s="137">
        <v>0</v>
      </c>
      <c r="M7" s="138">
        <v>0</v>
      </c>
    </row>
    <row r="8" spans="1:13" ht="15.75" thickBot="1" x14ac:dyDescent="0.3">
      <c r="A8" s="138">
        <v>0</v>
      </c>
      <c r="B8" s="137">
        <v>0</v>
      </c>
      <c r="C8" s="138">
        <v>0</v>
      </c>
      <c r="D8" s="137">
        <v>0</v>
      </c>
      <c r="E8" s="138">
        <v>0</v>
      </c>
      <c r="F8" s="137">
        <v>0</v>
      </c>
      <c r="G8" s="138">
        <v>0</v>
      </c>
      <c r="H8" s="137">
        <v>0</v>
      </c>
      <c r="I8" s="138">
        <v>0</v>
      </c>
      <c r="J8" s="137">
        <v>0</v>
      </c>
      <c r="K8" s="138">
        <v>0</v>
      </c>
      <c r="L8" s="137">
        <v>0</v>
      </c>
      <c r="M8" s="138">
        <v>0</v>
      </c>
    </row>
    <row r="9" spans="1:13" ht="15.75" customHeight="1" thickBot="1" x14ac:dyDescent="0.3">
      <c r="A9" s="447" t="s">
        <v>635</v>
      </c>
      <c r="B9" s="448"/>
      <c r="C9" s="448"/>
      <c r="D9" s="448"/>
      <c r="E9" s="448"/>
      <c r="F9" s="448"/>
      <c r="G9" s="448"/>
      <c r="H9" s="448"/>
      <c r="I9" s="448"/>
      <c r="J9" s="448"/>
      <c r="K9" s="448"/>
      <c r="L9" s="448"/>
      <c r="M9" s="449"/>
    </row>
    <row r="11" spans="1:13" ht="15.75" thickBot="1" x14ac:dyDescent="0.3">
      <c r="A11" s="438" t="s">
        <v>551</v>
      </c>
      <c r="B11" s="438"/>
      <c r="C11" s="438"/>
      <c r="D11" s="438"/>
      <c r="E11" s="438"/>
      <c r="F11" s="438"/>
      <c r="G11" s="438"/>
      <c r="H11" s="438"/>
      <c r="I11" s="438"/>
      <c r="J11" s="438"/>
      <c r="K11" s="438"/>
      <c r="L11" s="438"/>
      <c r="M11" s="438"/>
    </row>
    <row r="12" spans="1:13" ht="115.5" thickBot="1" x14ac:dyDescent="0.3">
      <c r="A12" s="93" t="s">
        <v>630</v>
      </c>
      <c r="B12" s="18" t="s">
        <v>621</v>
      </c>
      <c r="C12" s="113" t="s">
        <v>634</v>
      </c>
      <c r="D12" s="18" t="s">
        <v>619</v>
      </c>
      <c r="E12" s="18" t="s">
        <v>618</v>
      </c>
      <c r="F12" s="18" t="s">
        <v>617</v>
      </c>
      <c r="G12" s="18" t="s">
        <v>575</v>
      </c>
      <c r="H12" s="18" t="s">
        <v>633</v>
      </c>
      <c r="I12" s="18" t="s">
        <v>614</v>
      </c>
      <c r="J12" s="18" t="s">
        <v>613</v>
      </c>
      <c r="K12" s="18" t="s">
        <v>571</v>
      </c>
      <c r="L12" s="18" t="s">
        <v>581</v>
      </c>
      <c r="M12" s="17" t="s">
        <v>569</v>
      </c>
    </row>
    <row r="13" spans="1:13" ht="15.75" thickBot="1" x14ac:dyDescent="0.3">
      <c r="A13" s="138">
        <v>0</v>
      </c>
      <c r="B13" s="137">
        <v>0</v>
      </c>
      <c r="C13" s="137">
        <v>0</v>
      </c>
      <c r="D13" s="137">
        <v>0</v>
      </c>
      <c r="E13" s="137">
        <v>0</v>
      </c>
      <c r="F13" s="137">
        <v>0</v>
      </c>
      <c r="G13" s="137">
        <v>0</v>
      </c>
      <c r="H13" s="137">
        <v>0</v>
      </c>
      <c r="I13" s="137">
        <v>0</v>
      </c>
      <c r="J13" s="137">
        <v>0</v>
      </c>
      <c r="K13" s="137">
        <v>0</v>
      </c>
      <c r="L13" s="137">
        <v>0</v>
      </c>
      <c r="M13" s="137">
        <v>0</v>
      </c>
    </row>
    <row r="14" spans="1:13" ht="15.75" thickBot="1" x14ac:dyDescent="0.3">
      <c r="A14" s="138">
        <v>0</v>
      </c>
      <c r="B14" s="137">
        <v>0</v>
      </c>
      <c r="C14" s="137">
        <v>0</v>
      </c>
      <c r="D14" s="137">
        <v>0</v>
      </c>
      <c r="E14" s="137">
        <v>0</v>
      </c>
      <c r="F14" s="137">
        <v>0</v>
      </c>
      <c r="G14" s="137">
        <v>0</v>
      </c>
      <c r="H14" s="137">
        <v>0</v>
      </c>
      <c r="I14" s="137">
        <v>0</v>
      </c>
      <c r="J14" s="137">
        <v>0</v>
      </c>
      <c r="K14" s="137">
        <v>0</v>
      </c>
      <c r="L14" s="137">
        <v>0</v>
      </c>
      <c r="M14" s="137">
        <v>0</v>
      </c>
    </row>
    <row r="15" spans="1:13" ht="15.75" thickBot="1" x14ac:dyDescent="0.3">
      <c r="A15" s="138">
        <v>0</v>
      </c>
      <c r="B15" s="137">
        <v>0</v>
      </c>
      <c r="C15" s="137">
        <v>0</v>
      </c>
      <c r="D15" s="137">
        <v>0</v>
      </c>
      <c r="E15" s="137">
        <v>0</v>
      </c>
      <c r="F15" s="137">
        <v>0</v>
      </c>
      <c r="G15" s="137">
        <v>0</v>
      </c>
      <c r="H15" s="137">
        <v>0</v>
      </c>
      <c r="I15" s="137">
        <v>0</v>
      </c>
      <c r="J15" s="137">
        <v>0</v>
      </c>
      <c r="K15" s="137">
        <v>0</v>
      </c>
      <c r="L15" s="137">
        <v>0</v>
      </c>
      <c r="M15" s="137">
        <v>0</v>
      </c>
    </row>
    <row r="16" spans="1:13" ht="15.75" thickBot="1" x14ac:dyDescent="0.3">
      <c r="A16" s="138">
        <v>0</v>
      </c>
      <c r="B16" s="137">
        <v>0</v>
      </c>
      <c r="C16" s="137">
        <v>0</v>
      </c>
      <c r="D16" s="137">
        <v>0</v>
      </c>
      <c r="E16" s="137">
        <v>0</v>
      </c>
      <c r="F16" s="137">
        <v>0</v>
      </c>
      <c r="G16" s="137">
        <v>0</v>
      </c>
      <c r="H16" s="137">
        <v>0</v>
      </c>
      <c r="I16" s="137">
        <v>0</v>
      </c>
      <c r="J16" s="137">
        <v>0</v>
      </c>
      <c r="K16" s="137">
        <v>0</v>
      </c>
      <c r="L16" s="137">
        <v>0</v>
      </c>
      <c r="M16" s="137">
        <v>0</v>
      </c>
    </row>
    <row r="17" spans="1:13" ht="15.75" customHeight="1" thickBot="1" x14ac:dyDescent="0.3">
      <c r="A17" s="447" t="s">
        <v>632</v>
      </c>
      <c r="B17" s="448"/>
      <c r="C17" s="448"/>
      <c r="D17" s="448"/>
      <c r="E17" s="448"/>
      <c r="F17" s="448"/>
      <c r="G17" s="448"/>
      <c r="H17" s="448"/>
      <c r="I17" s="448"/>
      <c r="J17" s="448"/>
      <c r="K17" s="449"/>
      <c r="L17" s="137">
        <v>0</v>
      </c>
      <c r="M17" s="137">
        <v>0</v>
      </c>
    </row>
  </sheetData>
  <mergeCells count="5">
    <mergeCell ref="A17:K17"/>
    <mergeCell ref="A9:M9"/>
    <mergeCell ref="A1:M1"/>
    <mergeCell ref="A2:M2"/>
    <mergeCell ref="A11:M11"/>
  </mergeCells>
  <pageMargins left="0.39370078740157483" right="0.39370078740157483" top="0.78740157480314965" bottom="0.78740157480314965"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32"/>
  <sheetViews>
    <sheetView view="pageLayout" workbookViewId="0">
      <selection activeCell="J32" sqref="J32"/>
    </sheetView>
  </sheetViews>
  <sheetFormatPr defaultRowHeight="15" x14ac:dyDescent="0.25"/>
  <cols>
    <col min="1" max="1" width="14.7109375" customWidth="1"/>
    <col min="2" max="2" width="12.140625" customWidth="1"/>
    <col min="3" max="3" width="14.42578125" customWidth="1"/>
    <col min="4" max="4" width="10.85546875" customWidth="1"/>
    <col min="5" max="9" width="14.7109375" customWidth="1"/>
  </cols>
  <sheetData>
    <row r="1" spans="1:10" x14ac:dyDescent="0.25">
      <c r="A1" s="343" t="s">
        <v>653</v>
      </c>
      <c r="B1" s="343"/>
      <c r="C1" s="343"/>
      <c r="D1" s="343"/>
      <c r="E1" s="343"/>
      <c r="F1" s="343"/>
      <c r="G1" s="343"/>
      <c r="H1" s="343"/>
      <c r="I1" s="343"/>
      <c r="J1" s="343"/>
    </row>
    <row r="2" spans="1:10" ht="30.75" customHeight="1" x14ac:dyDescent="0.25">
      <c r="A2" s="344" t="s">
        <v>652</v>
      </c>
      <c r="B2" s="344"/>
      <c r="C2" s="344"/>
      <c r="D2" s="344"/>
      <c r="E2" s="344"/>
      <c r="F2" s="344"/>
      <c r="G2" s="344"/>
      <c r="H2" s="344"/>
      <c r="I2" s="344"/>
      <c r="J2" s="344"/>
    </row>
    <row r="3" spans="1:10" x14ac:dyDescent="0.25">
      <c r="A3" s="343" t="s">
        <v>565</v>
      </c>
      <c r="B3" s="343"/>
      <c r="C3" s="343"/>
      <c r="D3" s="343"/>
      <c r="E3" s="343"/>
      <c r="F3" s="343"/>
      <c r="G3" s="343"/>
      <c r="H3" s="343"/>
      <c r="I3" s="343"/>
      <c r="J3" s="343"/>
    </row>
    <row r="4" spans="1:10" ht="15.75" thickBot="1" x14ac:dyDescent="0.3"/>
    <row r="5" spans="1:10" ht="86.25" customHeight="1" thickBot="1" x14ac:dyDescent="0.3">
      <c r="A5" s="59" t="s">
        <v>651</v>
      </c>
      <c r="B5" s="59" t="s">
        <v>650</v>
      </c>
      <c r="C5" s="59" t="s">
        <v>649</v>
      </c>
      <c r="D5" s="59" t="s">
        <v>410</v>
      </c>
      <c r="E5" s="139" t="s">
        <v>648</v>
      </c>
      <c r="F5" s="59" t="s">
        <v>72</v>
      </c>
      <c r="G5" s="139" t="s">
        <v>628</v>
      </c>
      <c r="H5" s="59" t="s">
        <v>647</v>
      </c>
      <c r="I5" s="59" t="s">
        <v>646</v>
      </c>
      <c r="J5" s="13" t="s">
        <v>415</v>
      </c>
    </row>
    <row r="6" spans="1:10" ht="15.75" thickBot="1" x14ac:dyDescent="0.3">
      <c r="A6" s="391" t="s">
        <v>645</v>
      </c>
      <c r="B6" s="19">
        <v>0</v>
      </c>
      <c r="C6" s="17">
        <v>0</v>
      </c>
      <c r="D6" s="17">
        <v>0</v>
      </c>
      <c r="E6" s="18">
        <v>0</v>
      </c>
      <c r="F6" s="19">
        <v>0</v>
      </c>
      <c r="G6" s="17">
        <v>0</v>
      </c>
      <c r="H6" s="17">
        <v>0</v>
      </c>
      <c r="I6" s="18">
        <v>0</v>
      </c>
      <c r="J6" s="19">
        <v>0</v>
      </c>
    </row>
    <row r="7" spans="1:10" ht="15.75" thickBot="1" x14ac:dyDescent="0.3">
      <c r="A7" s="392"/>
      <c r="B7" s="19">
        <v>0</v>
      </c>
      <c r="C7" s="17">
        <v>0</v>
      </c>
      <c r="D7" s="17">
        <v>0</v>
      </c>
      <c r="E7" s="18">
        <v>0</v>
      </c>
      <c r="F7" s="19">
        <v>0</v>
      </c>
      <c r="G7" s="17">
        <v>0</v>
      </c>
      <c r="H7" s="17">
        <v>0</v>
      </c>
      <c r="I7" s="18">
        <v>0</v>
      </c>
      <c r="J7" s="19">
        <v>0</v>
      </c>
    </row>
    <row r="8" spans="1:10" ht="15.75" thickBot="1" x14ac:dyDescent="0.3">
      <c r="A8" s="392"/>
      <c r="B8" s="19">
        <v>0</v>
      </c>
      <c r="C8" s="17">
        <v>0</v>
      </c>
      <c r="D8" s="17">
        <v>0</v>
      </c>
      <c r="E8" s="18">
        <v>0</v>
      </c>
      <c r="F8" s="19">
        <v>0</v>
      </c>
      <c r="G8" s="17">
        <v>0</v>
      </c>
      <c r="H8" s="17">
        <v>0</v>
      </c>
      <c r="I8" s="18">
        <v>0</v>
      </c>
      <c r="J8" s="19">
        <v>0</v>
      </c>
    </row>
    <row r="9" spans="1:10" ht="15.75" thickBot="1" x14ac:dyDescent="0.3">
      <c r="A9" s="392"/>
      <c r="B9" s="19">
        <v>0</v>
      </c>
      <c r="C9" s="17">
        <v>0</v>
      </c>
      <c r="D9" s="17">
        <v>0</v>
      </c>
      <c r="E9" s="18">
        <v>0</v>
      </c>
      <c r="F9" s="19">
        <v>0</v>
      </c>
      <c r="G9" s="17">
        <v>0</v>
      </c>
      <c r="H9" s="17">
        <v>0</v>
      </c>
      <c r="I9" s="18">
        <v>0</v>
      </c>
      <c r="J9" s="19">
        <v>0</v>
      </c>
    </row>
    <row r="10" spans="1:10" ht="15.75" thickBot="1" x14ac:dyDescent="0.3">
      <c r="A10" s="393"/>
      <c r="B10" s="19">
        <v>0</v>
      </c>
      <c r="C10" s="17">
        <v>0</v>
      </c>
      <c r="D10" s="17">
        <v>0</v>
      </c>
      <c r="E10" s="18">
        <v>0</v>
      </c>
      <c r="F10" s="19">
        <v>0</v>
      </c>
      <c r="G10" s="17">
        <v>0</v>
      </c>
      <c r="H10" s="17">
        <v>0</v>
      </c>
      <c r="I10" s="18">
        <v>0</v>
      </c>
      <c r="J10" s="19">
        <v>0</v>
      </c>
    </row>
    <row r="11" spans="1:10" ht="15.75" thickBot="1" x14ac:dyDescent="0.3">
      <c r="A11" s="391" t="s">
        <v>404</v>
      </c>
      <c r="B11" s="19">
        <v>0</v>
      </c>
      <c r="C11" s="17">
        <v>0</v>
      </c>
      <c r="D11" s="17">
        <v>0</v>
      </c>
      <c r="E11" s="18">
        <v>0</v>
      </c>
      <c r="F11" s="19">
        <v>0</v>
      </c>
      <c r="G11" s="17">
        <v>0</v>
      </c>
      <c r="H11" s="17">
        <v>0</v>
      </c>
      <c r="I11" s="18">
        <v>0</v>
      </c>
      <c r="J11" s="19">
        <v>0</v>
      </c>
    </row>
    <row r="12" spans="1:10" ht="15.75" thickBot="1" x14ac:dyDescent="0.3">
      <c r="A12" s="392"/>
      <c r="B12" s="19">
        <v>0</v>
      </c>
      <c r="C12" s="17">
        <v>0</v>
      </c>
      <c r="D12" s="17">
        <v>0</v>
      </c>
      <c r="E12" s="18">
        <v>0</v>
      </c>
      <c r="F12" s="19">
        <v>0</v>
      </c>
      <c r="G12" s="17">
        <v>0</v>
      </c>
      <c r="H12" s="17">
        <v>0</v>
      </c>
      <c r="I12" s="18">
        <v>0</v>
      </c>
      <c r="J12" s="19">
        <v>0</v>
      </c>
    </row>
    <row r="13" spans="1:10" ht="15.75" thickBot="1" x14ac:dyDescent="0.3">
      <c r="A13" s="392"/>
      <c r="B13" s="19">
        <v>0</v>
      </c>
      <c r="C13" s="17">
        <v>0</v>
      </c>
      <c r="D13" s="17">
        <v>0</v>
      </c>
      <c r="E13" s="18">
        <v>0</v>
      </c>
      <c r="F13" s="19">
        <v>0</v>
      </c>
      <c r="G13" s="17">
        <v>0</v>
      </c>
      <c r="H13" s="17">
        <v>0</v>
      </c>
      <c r="I13" s="18">
        <v>0</v>
      </c>
      <c r="J13" s="19">
        <v>0</v>
      </c>
    </row>
    <row r="14" spans="1:10" ht="15.75" thickBot="1" x14ac:dyDescent="0.3">
      <c r="A14" s="392"/>
      <c r="B14" s="19">
        <v>0</v>
      </c>
      <c r="C14" s="17">
        <v>0</v>
      </c>
      <c r="D14" s="17">
        <v>0</v>
      </c>
      <c r="E14" s="18">
        <v>0</v>
      </c>
      <c r="F14" s="19">
        <v>0</v>
      </c>
      <c r="G14" s="17">
        <v>0</v>
      </c>
      <c r="H14" s="17">
        <v>0</v>
      </c>
      <c r="I14" s="18">
        <v>0</v>
      </c>
      <c r="J14" s="19">
        <v>0</v>
      </c>
    </row>
    <row r="15" spans="1:10" ht="15.75" thickBot="1" x14ac:dyDescent="0.3">
      <c r="A15" s="393"/>
      <c r="B15" s="19">
        <v>0</v>
      </c>
      <c r="C15" s="17">
        <v>0</v>
      </c>
      <c r="D15" s="17">
        <v>0</v>
      </c>
      <c r="E15" s="18">
        <v>0</v>
      </c>
      <c r="F15" s="19">
        <v>0</v>
      </c>
      <c r="G15" s="17">
        <v>0</v>
      </c>
      <c r="H15" s="17">
        <v>0</v>
      </c>
      <c r="I15" s="18">
        <v>0</v>
      </c>
      <c r="J15" s="19">
        <v>0</v>
      </c>
    </row>
    <row r="16" spans="1:10" ht="15.75" thickBot="1" x14ac:dyDescent="0.3">
      <c r="A16" s="391" t="s">
        <v>644</v>
      </c>
      <c r="B16" s="19">
        <v>0</v>
      </c>
      <c r="C16" s="17">
        <v>0</v>
      </c>
      <c r="D16" s="17">
        <v>0</v>
      </c>
      <c r="E16" s="18">
        <v>0</v>
      </c>
      <c r="F16" s="19">
        <v>0</v>
      </c>
      <c r="G16" s="17">
        <v>0</v>
      </c>
      <c r="H16" s="17">
        <v>0</v>
      </c>
      <c r="I16" s="18">
        <v>0</v>
      </c>
      <c r="J16" s="19">
        <v>0</v>
      </c>
    </row>
    <row r="17" spans="1:10" ht="15.75" thickBot="1" x14ac:dyDescent="0.3">
      <c r="A17" s="392"/>
      <c r="B17" s="19">
        <v>0</v>
      </c>
      <c r="C17" s="17">
        <v>0</v>
      </c>
      <c r="D17" s="17">
        <v>0</v>
      </c>
      <c r="E17" s="18">
        <v>0</v>
      </c>
      <c r="F17" s="19">
        <v>0</v>
      </c>
      <c r="G17" s="17">
        <v>0</v>
      </c>
      <c r="H17" s="17">
        <v>0</v>
      </c>
      <c r="I17" s="18">
        <v>0</v>
      </c>
      <c r="J17" s="19">
        <v>0</v>
      </c>
    </row>
    <row r="18" spans="1:10" ht="15.75" thickBot="1" x14ac:dyDescent="0.3">
      <c r="A18" s="392"/>
      <c r="B18" s="19">
        <v>0</v>
      </c>
      <c r="C18" s="17">
        <v>0</v>
      </c>
      <c r="D18" s="17">
        <v>0</v>
      </c>
      <c r="E18" s="18">
        <v>0</v>
      </c>
      <c r="F18" s="19">
        <v>0</v>
      </c>
      <c r="G18" s="17">
        <v>0</v>
      </c>
      <c r="H18" s="17">
        <v>0</v>
      </c>
      <c r="I18" s="18">
        <v>0</v>
      </c>
      <c r="J18" s="19">
        <v>0</v>
      </c>
    </row>
    <row r="19" spans="1:10" ht="15.75" thickBot="1" x14ac:dyDescent="0.3">
      <c r="A19" s="392"/>
      <c r="B19" s="19">
        <v>0</v>
      </c>
      <c r="C19" s="17">
        <v>0</v>
      </c>
      <c r="D19" s="17">
        <v>0</v>
      </c>
      <c r="E19" s="18">
        <v>0</v>
      </c>
      <c r="F19" s="19">
        <v>0</v>
      </c>
      <c r="G19" s="17">
        <v>0</v>
      </c>
      <c r="H19" s="17">
        <v>0</v>
      </c>
      <c r="I19" s="18">
        <v>0</v>
      </c>
      <c r="J19" s="19">
        <v>0</v>
      </c>
    </row>
    <row r="20" spans="1:10" ht="15.75" thickBot="1" x14ac:dyDescent="0.3">
      <c r="A20" s="392"/>
      <c r="B20" s="19">
        <v>0</v>
      </c>
      <c r="C20" s="17">
        <v>0</v>
      </c>
      <c r="D20" s="17">
        <v>0</v>
      </c>
      <c r="E20" s="18">
        <v>0</v>
      </c>
      <c r="F20" s="19">
        <v>0</v>
      </c>
      <c r="G20" s="17">
        <v>0</v>
      </c>
      <c r="H20" s="17">
        <v>0</v>
      </c>
      <c r="I20" s="18">
        <v>0</v>
      </c>
      <c r="J20" s="19">
        <v>0</v>
      </c>
    </row>
    <row r="21" spans="1:10" ht="15.75" thickBot="1" x14ac:dyDescent="0.3">
      <c r="A21" s="393"/>
      <c r="B21" s="19">
        <v>0</v>
      </c>
      <c r="C21" s="17">
        <v>0</v>
      </c>
      <c r="D21" s="17">
        <v>0</v>
      </c>
      <c r="E21" s="18">
        <v>0</v>
      </c>
      <c r="F21" s="19">
        <v>0</v>
      </c>
      <c r="G21" s="17">
        <v>0</v>
      </c>
      <c r="H21" s="17">
        <v>0</v>
      </c>
      <c r="I21" s="18">
        <v>0</v>
      </c>
      <c r="J21" s="19">
        <v>0</v>
      </c>
    </row>
    <row r="22" spans="1:10" ht="15.75" thickBot="1" x14ac:dyDescent="0.3">
      <c r="A22" s="391" t="s">
        <v>65</v>
      </c>
      <c r="B22" s="19">
        <v>0</v>
      </c>
      <c r="C22" s="17">
        <v>0</v>
      </c>
      <c r="D22" s="17">
        <v>0</v>
      </c>
      <c r="E22" s="18">
        <v>0</v>
      </c>
      <c r="F22" s="19">
        <v>0</v>
      </c>
      <c r="G22" s="17">
        <v>0</v>
      </c>
      <c r="H22" s="17">
        <v>0</v>
      </c>
      <c r="I22" s="18">
        <v>0</v>
      </c>
      <c r="J22" s="19">
        <v>0</v>
      </c>
    </row>
    <row r="23" spans="1:10" ht="15.75" thickBot="1" x14ac:dyDescent="0.3">
      <c r="A23" s="392"/>
      <c r="B23" s="19">
        <v>0</v>
      </c>
      <c r="C23" s="17">
        <v>0</v>
      </c>
      <c r="D23" s="17">
        <v>0</v>
      </c>
      <c r="E23" s="18">
        <v>0</v>
      </c>
      <c r="F23" s="19">
        <v>0</v>
      </c>
      <c r="G23" s="17">
        <v>0</v>
      </c>
      <c r="H23" s="17">
        <v>0</v>
      </c>
      <c r="I23" s="18">
        <v>0</v>
      </c>
      <c r="J23" s="19">
        <v>0</v>
      </c>
    </row>
    <row r="24" spans="1:10" ht="15.75" thickBot="1" x14ac:dyDescent="0.3">
      <c r="A24" s="392"/>
      <c r="B24" s="19">
        <v>0</v>
      </c>
      <c r="C24" s="17">
        <v>0</v>
      </c>
      <c r="D24" s="17">
        <v>0</v>
      </c>
      <c r="E24" s="18">
        <v>0</v>
      </c>
      <c r="F24" s="19">
        <v>0</v>
      </c>
      <c r="G24" s="17">
        <v>0</v>
      </c>
      <c r="H24" s="17">
        <v>0</v>
      </c>
      <c r="I24" s="18">
        <v>0</v>
      </c>
      <c r="J24" s="19">
        <v>0</v>
      </c>
    </row>
    <row r="25" spans="1:10" ht="15.75" thickBot="1" x14ac:dyDescent="0.3">
      <c r="A25" s="392"/>
      <c r="B25" s="19">
        <v>0</v>
      </c>
      <c r="C25" s="17">
        <v>0</v>
      </c>
      <c r="D25" s="17">
        <v>0</v>
      </c>
      <c r="E25" s="18">
        <v>0</v>
      </c>
      <c r="F25" s="19">
        <v>0</v>
      </c>
      <c r="G25" s="17">
        <v>0</v>
      </c>
      <c r="H25" s="17">
        <v>0</v>
      </c>
      <c r="I25" s="18">
        <v>0</v>
      </c>
      <c r="J25" s="19">
        <v>0</v>
      </c>
    </row>
    <row r="26" spans="1:10" ht="15.75" thickBot="1" x14ac:dyDescent="0.3">
      <c r="A26" s="393"/>
      <c r="B26" s="19">
        <v>0</v>
      </c>
      <c r="C26" s="17">
        <v>0</v>
      </c>
      <c r="D26" s="17">
        <v>0</v>
      </c>
      <c r="E26" s="18">
        <v>0</v>
      </c>
      <c r="F26" s="19">
        <v>0</v>
      </c>
      <c r="G26" s="17">
        <v>0</v>
      </c>
      <c r="H26" s="17">
        <v>0</v>
      </c>
      <c r="I26" s="18">
        <v>0</v>
      </c>
      <c r="J26" s="19">
        <v>0</v>
      </c>
    </row>
    <row r="27" spans="1:10" ht="15.75" thickBot="1" x14ac:dyDescent="0.3">
      <c r="A27" s="391" t="s">
        <v>643</v>
      </c>
      <c r="B27" s="19">
        <v>0</v>
      </c>
      <c r="C27" s="17">
        <v>0</v>
      </c>
      <c r="D27" s="17">
        <v>0</v>
      </c>
      <c r="E27" s="18">
        <v>0</v>
      </c>
      <c r="F27" s="19">
        <v>0</v>
      </c>
      <c r="G27" s="17">
        <v>0</v>
      </c>
      <c r="H27" s="17">
        <v>0</v>
      </c>
      <c r="I27" s="18">
        <v>0</v>
      </c>
      <c r="J27" s="19">
        <v>0</v>
      </c>
    </row>
    <row r="28" spans="1:10" ht="15.75" thickBot="1" x14ac:dyDescent="0.3">
      <c r="A28" s="392"/>
      <c r="B28" s="19">
        <v>0</v>
      </c>
      <c r="C28" s="17">
        <v>0</v>
      </c>
      <c r="D28" s="17">
        <v>0</v>
      </c>
      <c r="E28" s="18">
        <v>0</v>
      </c>
      <c r="F28" s="19">
        <v>0</v>
      </c>
      <c r="G28" s="17">
        <v>0</v>
      </c>
      <c r="H28" s="17">
        <v>0</v>
      </c>
      <c r="I28" s="18">
        <v>0</v>
      </c>
      <c r="J28" s="19">
        <v>0</v>
      </c>
    </row>
    <row r="29" spans="1:10" ht="15.75" thickBot="1" x14ac:dyDescent="0.3">
      <c r="A29" s="392"/>
      <c r="B29" s="19">
        <v>0</v>
      </c>
      <c r="C29" s="17">
        <v>0</v>
      </c>
      <c r="D29" s="17">
        <v>0</v>
      </c>
      <c r="E29" s="18">
        <v>0</v>
      </c>
      <c r="F29" s="19">
        <v>0</v>
      </c>
      <c r="G29" s="17">
        <v>0</v>
      </c>
      <c r="H29" s="17">
        <v>0</v>
      </c>
      <c r="I29" s="18">
        <v>0</v>
      </c>
      <c r="J29" s="19">
        <v>0</v>
      </c>
    </row>
    <row r="30" spans="1:10" ht="15.75" thickBot="1" x14ac:dyDescent="0.3">
      <c r="A30" s="392"/>
      <c r="B30" s="19">
        <v>0</v>
      </c>
      <c r="C30" s="17">
        <v>0</v>
      </c>
      <c r="D30" s="17">
        <v>0</v>
      </c>
      <c r="E30" s="18">
        <v>0</v>
      </c>
      <c r="F30" s="19">
        <v>0</v>
      </c>
      <c r="G30" s="17">
        <v>0</v>
      </c>
      <c r="H30" s="17">
        <v>0</v>
      </c>
      <c r="I30" s="18">
        <v>0</v>
      </c>
      <c r="J30" s="19">
        <v>0</v>
      </c>
    </row>
    <row r="31" spans="1:10" ht="15.75" thickBot="1" x14ac:dyDescent="0.3">
      <c r="A31" s="393"/>
      <c r="B31" s="19">
        <v>0</v>
      </c>
      <c r="C31" s="17">
        <v>0</v>
      </c>
      <c r="D31" s="17">
        <v>0</v>
      </c>
      <c r="E31" s="18">
        <v>0</v>
      </c>
      <c r="F31" s="19">
        <v>0</v>
      </c>
      <c r="G31" s="17">
        <v>0</v>
      </c>
      <c r="H31" s="17">
        <v>0</v>
      </c>
      <c r="I31" s="18">
        <v>0</v>
      </c>
      <c r="J31" s="19">
        <v>0</v>
      </c>
    </row>
    <row r="32" spans="1:10" ht="15.75" thickBot="1" x14ac:dyDescent="0.3">
      <c r="A32" s="450" t="s">
        <v>642</v>
      </c>
      <c r="B32" s="451"/>
      <c r="C32" s="451"/>
      <c r="D32" s="451"/>
      <c r="E32" s="451"/>
      <c r="F32" s="451"/>
      <c r="G32" s="451"/>
      <c r="H32" s="451"/>
      <c r="I32" s="452"/>
      <c r="J32" s="49">
        <v>0</v>
      </c>
    </row>
  </sheetData>
  <mergeCells count="9">
    <mergeCell ref="A1:J1"/>
    <mergeCell ref="A22:A26"/>
    <mergeCell ref="A27:A31"/>
    <mergeCell ref="A32:I32"/>
    <mergeCell ref="A6:A10"/>
    <mergeCell ref="A11:A15"/>
    <mergeCell ref="A16:A21"/>
    <mergeCell ref="A2:J2"/>
    <mergeCell ref="A3:J3"/>
  </mergeCells>
  <pageMargins left="0.39370078740157483" right="0.39370078740157483"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2"/>
  <sheetViews>
    <sheetView topLeftCell="A79" workbookViewId="0">
      <selection activeCell="D82" sqref="A4:D82"/>
    </sheetView>
  </sheetViews>
  <sheetFormatPr defaultRowHeight="11.25" x14ac:dyDescent="0.2"/>
  <cols>
    <col min="1" max="1" width="24.7109375" style="279" customWidth="1"/>
    <col min="2" max="2" width="13.5703125" style="279" bestFit="1" customWidth="1"/>
    <col min="3" max="3" width="19.28515625" style="279" customWidth="1"/>
    <col min="4" max="4" width="18.85546875" style="279" customWidth="1"/>
    <col min="5" max="5" width="15.5703125" style="279" bestFit="1" customWidth="1"/>
    <col min="6" max="16384" width="9.140625" style="279"/>
  </cols>
  <sheetData>
    <row r="1" spans="1:5" x14ac:dyDescent="0.2">
      <c r="A1" s="359" t="s">
        <v>276</v>
      </c>
      <c r="B1" s="360"/>
      <c r="C1" s="360"/>
      <c r="D1" s="360"/>
      <c r="E1" s="360"/>
    </row>
    <row r="3" spans="1:5" ht="42" x14ac:dyDescent="0.2">
      <c r="A3" s="280" t="s">
        <v>277</v>
      </c>
      <c r="B3" s="280" t="s">
        <v>278</v>
      </c>
      <c r="C3" s="280" t="s">
        <v>279</v>
      </c>
      <c r="D3" s="280" t="s">
        <v>280</v>
      </c>
      <c r="E3" s="280" t="s">
        <v>281</v>
      </c>
    </row>
    <row r="4" spans="1:5" ht="52.5" x14ac:dyDescent="0.2">
      <c r="A4" s="280" t="s">
        <v>282</v>
      </c>
      <c r="B4" s="280">
        <v>36402476</v>
      </c>
      <c r="C4" s="280" t="s">
        <v>283</v>
      </c>
      <c r="D4" s="280" t="s">
        <v>283</v>
      </c>
      <c r="E4" s="280" t="s">
        <v>124</v>
      </c>
    </row>
    <row r="5" spans="1:5" ht="52.5" x14ac:dyDescent="0.2">
      <c r="A5" s="280" t="s">
        <v>284</v>
      </c>
      <c r="B5" s="280">
        <v>36133336</v>
      </c>
      <c r="C5" s="280" t="s">
        <v>285</v>
      </c>
      <c r="D5" s="280" t="s">
        <v>285</v>
      </c>
      <c r="E5" s="280" t="s">
        <v>124</v>
      </c>
    </row>
    <row r="6" spans="1:5" ht="42" x14ac:dyDescent="0.2">
      <c r="A6" s="280" t="s">
        <v>286</v>
      </c>
      <c r="B6" s="280">
        <v>36717671</v>
      </c>
      <c r="C6" s="280" t="s">
        <v>287</v>
      </c>
      <c r="D6" s="280" t="s">
        <v>287</v>
      </c>
      <c r="E6" s="280" t="s">
        <v>124</v>
      </c>
    </row>
    <row r="7" spans="1:5" ht="63" x14ac:dyDescent="0.2">
      <c r="A7" s="281" t="s">
        <v>288</v>
      </c>
      <c r="B7" s="280">
        <v>36575132</v>
      </c>
      <c r="C7" s="280" t="s">
        <v>289</v>
      </c>
      <c r="D7" s="280" t="s">
        <v>289</v>
      </c>
      <c r="E7" s="280" t="s">
        <v>124</v>
      </c>
    </row>
    <row r="8" spans="1:5" ht="52.5" x14ac:dyDescent="0.2">
      <c r="A8" s="280" t="s">
        <v>290</v>
      </c>
      <c r="B8" s="280">
        <v>36634213</v>
      </c>
      <c r="C8" s="280" t="s">
        <v>291</v>
      </c>
      <c r="D8" s="280" t="s">
        <v>291</v>
      </c>
      <c r="E8" s="280" t="s">
        <v>124</v>
      </c>
    </row>
    <row r="9" spans="1:5" ht="52.5" x14ac:dyDescent="0.2">
      <c r="A9" s="280" t="s">
        <v>292</v>
      </c>
      <c r="B9" s="280">
        <v>36636645</v>
      </c>
      <c r="C9" s="280" t="s">
        <v>293</v>
      </c>
      <c r="D9" s="280" t="s">
        <v>293</v>
      </c>
      <c r="E9" s="280" t="s">
        <v>124</v>
      </c>
    </row>
    <row r="10" spans="1:5" ht="52.5" x14ac:dyDescent="0.2">
      <c r="A10" s="280" t="s">
        <v>294</v>
      </c>
      <c r="B10" s="280">
        <v>36658213</v>
      </c>
      <c r="C10" s="280" t="s">
        <v>295</v>
      </c>
      <c r="D10" s="280" t="s">
        <v>295</v>
      </c>
      <c r="E10" s="280" t="s">
        <v>124</v>
      </c>
    </row>
    <row r="11" spans="1:5" ht="42" x14ac:dyDescent="0.2">
      <c r="A11" s="280" t="s">
        <v>296</v>
      </c>
      <c r="B11" s="280">
        <v>36378255</v>
      </c>
      <c r="C11" s="280" t="s">
        <v>297</v>
      </c>
      <c r="D11" s="280" t="s">
        <v>297</v>
      </c>
      <c r="E11" s="280" t="s">
        <v>124</v>
      </c>
    </row>
    <row r="12" spans="1:5" ht="42" x14ac:dyDescent="0.2">
      <c r="A12" s="280" t="s">
        <v>298</v>
      </c>
      <c r="B12" s="280">
        <v>36638768</v>
      </c>
      <c r="C12" s="280" t="s">
        <v>299</v>
      </c>
      <c r="D12" s="280" t="s">
        <v>299</v>
      </c>
      <c r="E12" s="280" t="s">
        <v>124</v>
      </c>
    </row>
    <row r="13" spans="1:5" ht="42" x14ac:dyDescent="0.2">
      <c r="A13" s="280" t="s">
        <v>300</v>
      </c>
      <c r="B13" s="280">
        <v>36532743</v>
      </c>
      <c r="C13" s="280" t="s">
        <v>301</v>
      </c>
      <c r="D13" s="280" t="s">
        <v>301</v>
      </c>
      <c r="E13" s="280" t="s">
        <v>124</v>
      </c>
    </row>
    <row r="14" spans="1:5" ht="63" x14ac:dyDescent="0.2">
      <c r="A14" s="280" t="s">
        <v>302</v>
      </c>
      <c r="B14" s="280">
        <v>34996933</v>
      </c>
      <c r="C14" s="280" t="s">
        <v>303</v>
      </c>
      <c r="D14" s="280" t="s">
        <v>303</v>
      </c>
      <c r="E14" s="280" t="s">
        <v>124</v>
      </c>
    </row>
    <row r="15" spans="1:5" ht="42" x14ac:dyDescent="0.2">
      <c r="A15" s="280" t="s">
        <v>304</v>
      </c>
      <c r="B15" s="280">
        <v>42908380</v>
      </c>
      <c r="C15" s="280" t="s">
        <v>305</v>
      </c>
      <c r="D15" s="280" t="s">
        <v>305</v>
      </c>
      <c r="E15" s="280" t="s">
        <v>124</v>
      </c>
    </row>
    <row r="16" spans="1:5" ht="42" x14ac:dyDescent="0.2">
      <c r="A16" s="280" t="s">
        <v>306</v>
      </c>
      <c r="B16" s="280">
        <v>42908113</v>
      </c>
      <c r="C16" s="280" t="s">
        <v>305</v>
      </c>
      <c r="D16" s="280" t="s">
        <v>305</v>
      </c>
      <c r="E16" s="280" t="s">
        <v>124</v>
      </c>
    </row>
    <row r="17" spans="1:5" ht="42" x14ac:dyDescent="0.2">
      <c r="A17" s="280" t="s">
        <v>307</v>
      </c>
      <c r="B17" s="280">
        <v>42913542</v>
      </c>
      <c r="C17" s="280" t="s">
        <v>305</v>
      </c>
      <c r="D17" s="280" t="s">
        <v>305</v>
      </c>
      <c r="E17" s="280" t="s">
        <v>124</v>
      </c>
    </row>
    <row r="18" spans="1:5" ht="42" x14ac:dyDescent="0.2">
      <c r="A18" s="280" t="s">
        <v>308</v>
      </c>
      <c r="B18" s="280">
        <v>42916590</v>
      </c>
      <c r="C18" s="280" t="s">
        <v>309</v>
      </c>
      <c r="D18" s="280" t="s">
        <v>309</v>
      </c>
      <c r="E18" s="280" t="s">
        <v>124</v>
      </c>
    </row>
    <row r="19" spans="1:5" ht="42" x14ac:dyDescent="0.2">
      <c r="A19" s="280" t="s">
        <v>310</v>
      </c>
      <c r="B19" s="280">
        <v>42916826</v>
      </c>
      <c r="C19" s="280" t="s">
        <v>305</v>
      </c>
      <c r="D19" s="280" t="s">
        <v>305</v>
      </c>
      <c r="E19" s="280" t="s">
        <v>124</v>
      </c>
    </row>
    <row r="20" spans="1:5" ht="42" x14ac:dyDescent="0.2">
      <c r="A20" s="280" t="s">
        <v>311</v>
      </c>
      <c r="B20" s="280">
        <v>42916585</v>
      </c>
      <c r="C20" s="280" t="s">
        <v>305</v>
      </c>
      <c r="D20" s="280" t="s">
        <v>305</v>
      </c>
      <c r="E20" s="280"/>
    </row>
    <row r="21" spans="1:5" ht="42" x14ac:dyDescent="0.2">
      <c r="A21" s="280" t="s">
        <v>312</v>
      </c>
      <c r="B21" s="280">
        <v>36650539</v>
      </c>
      <c r="C21" s="280" t="s">
        <v>313</v>
      </c>
      <c r="D21" s="280" t="s">
        <v>313</v>
      </c>
      <c r="E21" s="280" t="s">
        <v>124</v>
      </c>
    </row>
    <row r="22" spans="1:5" ht="63" x14ac:dyDescent="0.2">
      <c r="A22" s="280" t="s">
        <v>314</v>
      </c>
      <c r="B22" s="280">
        <v>36654360</v>
      </c>
      <c r="C22" s="280" t="s">
        <v>315</v>
      </c>
      <c r="D22" s="280" t="s">
        <v>315</v>
      </c>
      <c r="E22" s="280" t="s">
        <v>124</v>
      </c>
    </row>
    <row r="23" spans="1:5" ht="52.5" x14ac:dyDescent="0.2">
      <c r="A23" s="280" t="s">
        <v>316</v>
      </c>
      <c r="B23" s="280">
        <v>41280987</v>
      </c>
      <c r="C23" s="280" t="s">
        <v>317</v>
      </c>
      <c r="D23" s="280" t="s">
        <v>317</v>
      </c>
      <c r="E23" s="280" t="s">
        <v>124</v>
      </c>
    </row>
    <row r="24" spans="1:5" ht="52.5" x14ac:dyDescent="0.2">
      <c r="A24" s="280" t="s">
        <v>318</v>
      </c>
      <c r="B24" s="280">
        <v>41688119</v>
      </c>
      <c r="C24" s="280" t="s">
        <v>319</v>
      </c>
      <c r="D24" s="280" t="s">
        <v>319</v>
      </c>
      <c r="E24" s="280" t="s">
        <v>124</v>
      </c>
    </row>
    <row r="25" spans="1:5" ht="53.25" x14ac:dyDescent="0.2">
      <c r="A25" s="280" t="s">
        <v>320</v>
      </c>
      <c r="B25" s="280">
        <v>42024013</v>
      </c>
      <c r="C25" s="280" t="s">
        <v>1369</v>
      </c>
      <c r="D25" s="280" t="s">
        <v>1369</v>
      </c>
      <c r="E25" s="282" t="s">
        <v>124</v>
      </c>
    </row>
    <row r="26" spans="1:5" ht="52.5" x14ac:dyDescent="0.2">
      <c r="A26" s="280" t="s">
        <v>321</v>
      </c>
      <c r="B26" s="280">
        <v>42864066</v>
      </c>
      <c r="C26" s="282" t="s">
        <v>322</v>
      </c>
      <c r="D26" s="282" t="s">
        <v>322</v>
      </c>
      <c r="E26" s="280" t="s">
        <v>124</v>
      </c>
    </row>
    <row r="27" spans="1:5" ht="42" x14ac:dyDescent="0.2">
      <c r="A27" s="280" t="s">
        <v>323</v>
      </c>
      <c r="B27" s="280">
        <v>36680322</v>
      </c>
      <c r="C27" s="280" t="s">
        <v>324</v>
      </c>
      <c r="D27" s="280" t="s">
        <v>324</v>
      </c>
      <c r="E27" s="280" t="s">
        <v>124</v>
      </c>
    </row>
    <row r="28" spans="1:5" ht="42" x14ac:dyDescent="0.2">
      <c r="A28" s="280" t="s">
        <v>325</v>
      </c>
      <c r="B28" s="280">
        <v>42916779</v>
      </c>
      <c r="C28" s="280" t="s">
        <v>326</v>
      </c>
      <c r="D28" s="280" t="s">
        <v>326</v>
      </c>
      <c r="E28" s="280" t="s">
        <v>124</v>
      </c>
    </row>
    <row r="29" spans="1:5" ht="52.5" x14ac:dyDescent="0.2">
      <c r="A29" s="280" t="s">
        <v>327</v>
      </c>
      <c r="B29" s="280">
        <v>42976433</v>
      </c>
      <c r="C29" s="280" t="s">
        <v>328</v>
      </c>
      <c r="D29" s="280" t="s">
        <v>328</v>
      </c>
      <c r="E29" s="282" t="s">
        <v>124</v>
      </c>
    </row>
    <row r="30" spans="1:5" ht="42" x14ac:dyDescent="0.2">
      <c r="A30" s="282" t="s">
        <v>329</v>
      </c>
      <c r="B30" s="282" t="s">
        <v>330</v>
      </c>
      <c r="C30" s="282" t="s">
        <v>331</v>
      </c>
      <c r="D30" s="282" t="s">
        <v>331</v>
      </c>
      <c r="E30" s="282" t="s">
        <v>124</v>
      </c>
    </row>
    <row r="31" spans="1:5" ht="42" x14ac:dyDescent="0.2">
      <c r="A31" s="282" t="s">
        <v>332</v>
      </c>
      <c r="B31" s="282" t="s">
        <v>333</v>
      </c>
      <c r="C31" s="282" t="s">
        <v>334</v>
      </c>
      <c r="D31" s="282" t="s">
        <v>334</v>
      </c>
      <c r="E31" s="282" t="s">
        <v>124</v>
      </c>
    </row>
    <row r="32" spans="1:5" ht="42" x14ac:dyDescent="0.2">
      <c r="A32" s="282" t="s">
        <v>335</v>
      </c>
      <c r="B32" s="282" t="s">
        <v>336</v>
      </c>
      <c r="C32" s="282" t="s">
        <v>337</v>
      </c>
      <c r="D32" s="282" t="s">
        <v>337</v>
      </c>
      <c r="E32" s="282" t="s">
        <v>124</v>
      </c>
    </row>
    <row r="33" spans="1:5" ht="52.5" x14ac:dyDescent="0.2">
      <c r="A33" s="280" t="s">
        <v>338</v>
      </c>
      <c r="B33" s="280">
        <v>43009059</v>
      </c>
      <c r="C33" s="280" t="s">
        <v>339</v>
      </c>
      <c r="D33" s="280" t="s">
        <v>339</v>
      </c>
      <c r="E33" s="282" t="s">
        <v>124</v>
      </c>
    </row>
    <row r="34" spans="1:5" ht="52.5" x14ac:dyDescent="0.2">
      <c r="A34" s="280" t="s">
        <v>340</v>
      </c>
      <c r="B34" s="280">
        <v>43044376</v>
      </c>
      <c r="C34" s="280" t="s">
        <v>339</v>
      </c>
      <c r="D34" s="280" t="s">
        <v>339</v>
      </c>
      <c r="E34" s="282" t="s">
        <v>124</v>
      </c>
    </row>
    <row r="35" spans="1:5" ht="52.5" x14ac:dyDescent="0.2">
      <c r="A35" s="280" t="s">
        <v>341</v>
      </c>
      <c r="B35" s="280">
        <v>43038205</v>
      </c>
      <c r="C35" s="280" t="s">
        <v>339</v>
      </c>
      <c r="D35" s="280" t="s">
        <v>339</v>
      </c>
      <c r="E35" s="282" t="s">
        <v>124</v>
      </c>
    </row>
    <row r="36" spans="1:5" ht="52.5" x14ac:dyDescent="0.2">
      <c r="A36" s="280" t="s">
        <v>342</v>
      </c>
      <c r="B36" s="280">
        <v>43043257</v>
      </c>
      <c r="C36" s="280" t="s">
        <v>339</v>
      </c>
      <c r="D36" s="280" t="s">
        <v>339</v>
      </c>
      <c r="E36" s="282" t="s">
        <v>124</v>
      </c>
    </row>
    <row r="37" spans="1:5" ht="52.5" x14ac:dyDescent="0.2">
      <c r="A37" s="282" t="s">
        <v>343</v>
      </c>
      <c r="B37" s="282" t="s">
        <v>344</v>
      </c>
      <c r="C37" s="280" t="s">
        <v>339</v>
      </c>
      <c r="D37" s="280" t="s">
        <v>339</v>
      </c>
      <c r="E37" s="282" t="s">
        <v>124</v>
      </c>
    </row>
    <row r="38" spans="1:5" ht="52.5" x14ac:dyDescent="0.2">
      <c r="A38" s="282" t="s">
        <v>345</v>
      </c>
      <c r="B38" s="282" t="s">
        <v>346</v>
      </c>
      <c r="C38" s="280" t="s">
        <v>339</v>
      </c>
      <c r="D38" s="280" t="s">
        <v>339</v>
      </c>
      <c r="E38" s="282" t="s">
        <v>124</v>
      </c>
    </row>
    <row r="39" spans="1:5" ht="52.5" x14ac:dyDescent="0.2">
      <c r="A39" s="282" t="s">
        <v>347</v>
      </c>
      <c r="B39" s="282" t="s">
        <v>348</v>
      </c>
      <c r="C39" s="280" t="s">
        <v>339</v>
      </c>
      <c r="D39" s="280" t="s">
        <v>339</v>
      </c>
      <c r="E39" s="282" t="s">
        <v>124</v>
      </c>
    </row>
    <row r="40" spans="1:5" ht="52.5" x14ac:dyDescent="0.2">
      <c r="A40" s="282" t="s">
        <v>349</v>
      </c>
      <c r="B40" s="282" t="s">
        <v>350</v>
      </c>
      <c r="C40" s="280" t="s">
        <v>339</v>
      </c>
      <c r="D40" s="280" t="s">
        <v>339</v>
      </c>
      <c r="E40" s="282" t="s">
        <v>124</v>
      </c>
    </row>
    <row r="41" spans="1:5" ht="52.5" x14ac:dyDescent="0.2">
      <c r="A41" s="282" t="s">
        <v>351</v>
      </c>
      <c r="B41" s="282" t="s">
        <v>352</v>
      </c>
      <c r="C41" s="280" t="s">
        <v>339</v>
      </c>
      <c r="D41" s="280" t="s">
        <v>339</v>
      </c>
      <c r="E41" s="282" t="s">
        <v>124</v>
      </c>
    </row>
    <row r="42" spans="1:5" ht="52.5" x14ac:dyDescent="0.2">
      <c r="A42" s="282" t="s">
        <v>353</v>
      </c>
      <c r="B42" s="282" t="s">
        <v>354</v>
      </c>
      <c r="C42" s="280" t="s">
        <v>339</v>
      </c>
      <c r="D42" s="280" t="s">
        <v>339</v>
      </c>
      <c r="E42" s="282" t="s">
        <v>124</v>
      </c>
    </row>
    <row r="43" spans="1:5" ht="52.5" x14ac:dyDescent="0.2">
      <c r="A43" s="282" t="s">
        <v>355</v>
      </c>
      <c r="B43" s="282" t="s">
        <v>356</v>
      </c>
      <c r="C43" s="280" t="s">
        <v>339</v>
      </c>
      <c r="D43" s="280" t="s">
        <v>339</v>
      </c>
      <c r="E43" s="282" t="s">
        <v>124</v>
      </c>
    </row>
    <row r="44" spans="1:5" ht="52.5" x14ac:dyDescent="0.2">
      <c r="A44" s="282" t="s">
        <v>357</v>
      </c>
      <c r="B44" s="282" t="s">
        <v>358</v>
      </c>
      <c r="C44" s="280" t="s">
        <v>339</v>
      </c>
      <c r="D44" s="280" t="s">
        <v>339</v>
      </c>
      <c r="E44" s="282" t="s">
        <v>124</v>
      </c>
    </row>
    <row r="45" spans="1:5" ht="52.5" x14ac:dyDescent="0.2">
      <c r="A45" s="282" t="s">
        <v>359</v>
      </c>
      <c r="B45" s="282" t="s">
        <v>360</v>
      </c>
      <c r="C45" s="280" t="s">
        <v>339</v>
      </c>
      <c r="D45" s="280" t="s">
        <v>339</v>
      </c>
      <c r="E45" s="282" t="s">
        <v>124</v>
      </c>
    </row>
    <row r="46" spans="1:5" ht="52.5" x14ac:dyDescent="0.2">
      <c r="A46" s="282" t="s">
        <v>361</v>
      </c>
      <c r="B46" s="282" t="s">
        <v>362</v>
      </c>
      <c r="C46" s="280" t="s">
        <v>339</v>
      </c>
      <c r="D46" s="280" t="s">
        <v>339</v>
      </c>
      <c r="E46" s="282" t="s">
        <v>124</v>
      </c>
    </row>
    <row r="47" spans="1:5" ht="52.5" x14ac:dyDescent="0.2">
      <c r="A47" s="283" t="s">
        <v>363</v>
      </c>
      <c r="B47" s="284" t="s">
        <v>364</v>
      </c>
      <c r="C47" s="280" t="s">
        <v>339</v>
      </c>
      <c r="D47" s="280" t="s">
        <v>339</v>
      </c>
      <c r="E47" s="282" t="s">
        <v>124</v>
      </c>
    </row>
    <row r="48" spans="1:5" ht="42" x14ac:dyDescent="0.2">
      <c r="A48" s="280" t="s">
        <v>1320</v>
      </c>
      <c r="B48" s="280">
        <v>43056114</v>
      </c>
      <c r="C48" s="280" t="s">
        <v>1321</v>
      </c>
      <c r="D48" s="280" t="s">
        <v>1321</v>
      </c>
      <c r="E48" s="280" t="s">
        <v>124</v>
      </c>
    </row>
    <row r="49" spans="1:5" ht="42" x14ac:dyDescent="0.2">
      <c r="A49" s="280" t="s">
        <v>1322</v>
      </c>
      <c r="B49" s="280">
        <v>43010682</v>
      </c>
      <c r="C49" s="281" t="s">
        <v>1323</v>
      </c>
      <c r="D49" s="281" t="s">
        <v>1323</v>
      </c>
      <c r="E49" s="285" t="s">
        <v>124</v>
      </c>
    </row>
    <row r="50" spans="1:5" s="286" customFormat="1" ht="42" x14ac:dyDescent="0.25">
      <c r="A50" s="280" t="s">
        <v>1324</v>
      </c>
      <c r="B50" s="280">
        <v>43007919</v>
      </c>
      <c r="C50" s="280" t="s">
        <v>1321</v>
      </c>
      <c r="D50" s="280" t="s">
        <v>1321</v>
      </c>
      <c r="E50" s="285" t="s">
        <v>124</v>
      </c>
    </row>
    <row r="51" spans="1:5" ht="52.5" x14ac:dyDescent="0.2">
      <c r="A51" s="280" t="s">
        <v>1325</v>
      </c>
      <c r="B51" s="281">
        <v>36936834</v>
      </c>
      <c r="C51" s="280" t="s">
        <v>1326</v>
      </c>
      <c r="D51" s="280" t="s">
        <v>1326</v>
      </c>
      <c r="E51" s="285" t="s">
        <v>124</v>
      </c>
    </row>
    <row r="52" spans="1:5" ht="42" x14ac:dyDescent="0.2">
      <c r="A52" s="280" t="s">
        <v>1327</v>
      </c>
      <c r="B52" s="281">
        <v>43001526</v>
      </c>
      <c r="C52" s="280" t="s">
        <v>1321</v>
      </c>
      <c r="D52" s="280" t="s">
        <v>1321</v>
      </c>
      <c r="E52" s="285" t="s">
        <v>124</v>
      </c>
    </row>
    <row r="53" spans="1:5" ht="42" x14ac:dyDescent="0.2">
      <c r="A53" s="280" t="s">
        <v>1328</v>
      </c>
      <c r="B53" s="281">
        <v>43001657</v>
      </c>
      <c r="C53" s="280" t="s">
        <v>1321</v>
      </c>
      <c r="D53" s="280" t="s">
        <v>1321</v>
      </c>
      <c r="E53" s="285" t="s">
        <v>124</v>
      </c>
    </row>
    <row r="54" spans="1:5" ht="52.5" x14ac:dyDescent="0.2">
      <c r="A54" s="280" t="s">
        <v>1329</v>
      </c>
      <c r="B54" s="281">
        <v>42785456</v>
      </c>
      <c r="C54" s="281" t="s">
        <v>1330</v>
      </c>
      <c r="D54" s="281" t="s">
        <v>1330</v>
      </c>
      <c r="E54" s="285" t="s">
        <v>124</v>
      </c>
    </row>
    <row r="55" spans="1:5" ht="42" x14ac:dyDescent="0.2">
      <c r="A55" s="280" t="s">
        <v>1331</v>
      </c>
      <c r="B55" s="281">
        <v>43055922</v>
      </c>
      <c r="C55" s="280" t="s">
        <v>1321</v>
      </c>
      <c r="D55" s="280" t="s">
        <v>1321</v>
      </c>
      <c r="E55" s="285" t="s">
        <v>124</v>
      </c>
    </row>
    <row r="56" spans="1:5" ht="42" x14ac:dyDescent="0.2">
      <c r="A56" s="280" t="s">
        <v>1332</v>
      </c>
      <c r="B56" s="281">
        <v>43022499</v>
      </c>
      <c r="C56" s="280" t="s">
        <v>1333</v>
      </c>
      <c r="D56" s="280" t="s">
        <v>1333</v>
      </c>
      <c r="E56" s="285" t="s">
        <v>124</v>
      </c>
    </row>
    <row r="57" spans="1:5" ht="42" x14ac:dyDescent="0.2">
      <c r="A57" s="280" t="s">
        <v>1334</v>
      </c>
      <c r="B57" s="281">
        <v>43006058</v>
      </c>
      <c r="C57" s="281" t="s">
        <v>1335</v>
      </c>
      <c r="D57" s="281" t="s">
        <v>1335</v>
      </c>
      <c r="E57" s="285" t="s">
        <v>124</v>
      </c>
    </row>
    <row r="58" spans="1:5" ht="63" x14ac:dyDescent="0.2">
      <c r="A58" s="281" t="s">
        <v>1336</v>
      </c>
      <c r="B58" s="281">
        <v>36971711</v>
      </c>
      <c r="C58" s="281" t="s">
        <v>1337</v>
      </c>
      <c r="D58" s="281" t="s">
        <v>1337</v>
      </c>
      <c r="E58" s="285" t="s">
        <v>124</v>
      </c>
    </row>
    <row r="59" spans="1:5" ht="42" x14ac:dyDescent="0.2">
      <c r="A59" s="280" t="s">
        <v>1338</v>
      </c>
      <c r="B59" s="281">
        <v>43003733</v>
      </c>
      <c r="C59" s="280" t="s">
        <v>1321</v>
      </c>
      <c r="D59" s="280" t="s">
        <v>1321</v>
      </c>
      <c r="E59" s="285" t="s">
        <v>124</v>
      </c>
    </row>
    <row r="60" spans="1:5" ht="42" x14ac:dyDescent="0.2">
      <c r="A60" s="280" t="s">
        <v>1339</v>
      </c>
      <c r="B60" s="281">
        <v>43038006</v>
      </c>
      <c r="C60" s="280" t="s">
        <v>1321</v>
      </c>
      <c r="D60" s="280" t="s">
        <v>1321</v>
      </c>
      <c r="E60" s="285" t="s">
        <v>124</v>
      </c>
    </row>
    <row r="61" spans="1:5" ht="52.5" x14ac:dyDescent="0.2">
      <c r="A61" s="280" t="s">
        <v>1340</v>
      </c>
      <c r="B61" s="281">
        <v>43037494</v>
      </c>
      <c r="C61" s="280" t="s">
        <v>1321</v>
      </c>
      <c r="D61" s="280" t="s">
        <v>1321</v>
      </c>
      <c r="E61" s="285" t="s">
        <v>124</v>
      </c>
    </row>
    <row r="62" spans="1:5" ht="42" x14ac:dyDescent="0.2">
      <c r="A62" s="280" t="s">
        <v>1341</v>
      </c>
      <c r="B62" s="281">
        <v>43037657</v>
      </c>
      <c r="C62" s="280" t="s">
        <v>1321</v>
      </c>
      <c r="D62" s="280" t="s">
        <v>1321</v>
      </c>
      <c r="E62" s="285" t="s">
        <v>124</v>
      </c>
    </row>
    <row r="63" spans="1:5" ht="42" x14ac:dyDescent="0.2">
      <c r="A63" s="280" t="s">
        <v>1342</v>
      </c>
      <c r="B63" s="281">
        <v>43037746</v>
      </c>
      <c r="C63" s="280" t="s">
        <v>1321</v>
      </c>
      <c r="D63" s="280" t="s">
        <v>1321</v>
      </c>
      <c r="E63" s="285" t="s">
        <v>124</v>
      </c>
    </row>
    <row r="64" spans="1:5" ht="42" x14ac:dyDescent="0.2">
      <c r="A64" s="280" t="s">
        <v>1343</v>
      </c>
      <c r="B64" s="281">
        <v>43037327</v>
      </c>
      <c r="C64" s="280" t="s">
        <v>1321</v>
      </c>
      <c r="D64" s="280" t="s">
        <v>1321</v>
      </c>
      <c r="E64" s="285" t="s">
        <v>124</v>
      </c>
    </row>
    <row r="65" spans="1:5" ht="42" x14ac:dyDescent="0.2">
      <c r="A65" s="280" t="s">
        <v>1344</v>
      </c>
      <c r="B65" s="281">
        <v>43057249</v>
      </c>
      <c r="C65" s="280" t="s">
        <v>1321</v>
      </c>
      <c r="D65" s="280" t="s">
        <v>1321</v>
      </c>
      <c r="E65" s="285" t="s">
        <v>124</v>
      </c>
    </row>
    <row r="66" spans="1:5" ht="52.5" x14ac:dyDescent="0.2">
      <c r="A66" s="280" t="s">
        <v>1345</v>
      </c>
      <c r="B66" s="281">
        <v>43055964</v>
      </c>
      <c r="C66" s="280" t="s">
        <v>1321</v>
      </c>
      <c r="D66" s="280" t="s">
        <v>1321</v>
      </c>
      <c r="E66" s="285" t="s">
        <v>124</v>
      </c>
    </row>
    <row r="67" spans="1:5" ht="52.5" x14ac:dyDescent="0.2">
      <c r="A67" s="280" t="s">
        <v>1346</v>
      </c>
      <c r="B67" s="281">
        <v>43057432</v>
      </c>
      <c r="C67" s="280" t="s">
        <v>1321</v>
      </c>
      <c r="D67" s="280" t="s">
        <v>1321</v>
      </c>
      <c r="E67" s="285" t="s">
        <v>124</v>
      </c>
    </row>
    <row r="68" spans="1:5" ht="52.5" x14ac:dyDescent="0.2">
      <c r="A68" s="280" t="s">
        <v>1347</v>
      </c>
      <c r="B68" s="281">
        <v>43011707</v>
      </c>
      <c r="C68" s="280" t="s">
        <v>1348</v>
      </c>
      <c r="D68" s="280" t="s">
        <v>1348</v>
      </c>
      <c r="E68" s="285" t="s">
        <v>124</v>
      </c>
    </row>
    <row r="69" spans="1:5" ht="52.5" x14ac:dyDescent="0.2">
      <c r="A69" s="280" t="s">
        <v>1349</v>
      </c>
      <c r="B69" s="281">
        <v>43037552</v>
      </c>
      <c r="C69" s="280" t="s">
        <v>1321</v>
      </c>
      <c r="D69" s="280" t="s">
        <v>1321</v>
      </c>
      <c r="E69" s="285" t="s">
        <v>124</v>
      </c>
    </row>
    <row r="70" spans="1:5" ht="42" x14ac:dyDescent="0.2">
      <c r="A70" s="280" t="s">
        <v>1350</v>
      </c>
      <c r="B70" s="281">
        <v>43057165</v>
      </c>
      <c r="C70" s="280" t="s">
        <v>1321</v>
      </c>
      <c r="D70" s="280" t="s">
        <v>1321</v>
      </c>
      <c r="E70" s="285" t="s">
        <v>124</v>
      </c>
    </row>
    <row r="71" spans="1:5" ht="42" x14ac:dyDescent="0.2">
      <c r="A71" s="280" t="s">
        <v>1351</v>
      </c>
      <c r="B71" s="281">
        <v>43010279</v>
      </c>
      <c r="C71" s="280" t="s">
        <v>1352</v>
      </c>
      <c r="D71" s="280" t="s">
        <v>1352</v>
      </c>
      <c r="E71" s="285" t="s">
        <v>124</v>
      </c>
    </row>
    <row r="72" spans="1:5" ht="42" x14ac:dyDescent="0.2">
      <c r="A72" s="280" t="s">
        <v>1353</v>
      </c>
      <c r="B72" s="281">
        <v>43056046</v>
      </c>
      <c r="C72" s="280" t="s">
        <v>1321</v>
      </c>
      <c r="D72" s="280" t="s">
        <v>1321</v>
      </c>
      <c r="E72" s="285" t="s">
        <v>124</v>
      </c>
    </row>
    <row r="73" spans="1:5" ht="52.5" x14ac:dyDescent="0.2">
      <c r="A73" s="280" t="s">
        <v>1354</v>
      </c>
      <c r="B73" s="281">
        <v>43057500</v>
      </c>
      <c r="C73" s="280" t="s">
        <v>1321</v>
      </c>
      <c r="D73" s="280" t="s">
        <v>1321</v>
      </c>
      <c r="E73" s="285" t="s">
        <v>124</v>
      </c>
    </row>
    <row r="74" spans="1:5" ht="52.5" x14ac:dyDescent="0.2">
      <c r="A74" s="280" t="s">
        <v>1355</v>
      </c>
      <c r="B74" s="281">
        <v>43011136</v>
      </c>
      <c r="C74" s="280" t="s">
        <v>1356</v>
      </c>
      <c r="D74" s="280" t="s">
        <v>1356</v>
      </c>
      <c r="E74" s="285" t="s">
        <v>124</v>
      </c>
    </row>
    <row r="75" spans="1:5" ht="42" x14ac:dyDescent="0.2">
      <c r="A75" s="280" t="s">
        <v>1357</v>
      </c>
      <c r="B75" s="281">
        <v>43057191</v>
      </c>
      <c r="C75" s="280" t="s">
        <v>1321</v>
      </c>
      <c r="D75" s="280" t="s">
        <v>1321</v>
      </c>
      <c r="E75" s="285" t="s">
        <v>124</v>
      </c>
    </row>
    <row r="76" spans="1:5" ht="52.5" x14ac:dyDescent="0.2">
      <c r="A76" s="280" t="s">
        <v>1358</v>
      </c>
      <c r="B76" s="281">
        <v>42807720</v>
      </c>
      <c r="C76" s="280" t="s">
        <v>1359</v>
      </c>
      <c r="D76" s="280" t="s">
        <v>1359</v>
      </c>
      <c r="E76" s="285" t="s">
        <v>124</v>
      </c>
    </row>
    <row r="77" spans="1:5" ht="52.5" x14ac:dyDescent="0.2">
      <c r="A77" s="280" t="s">
        <v>1360</v>
      </c>
      <c r="B77" s="281">
        <v>43057469</v>
      </c>
      <c r="C77" s="280" t="s">
        <v>1321</v>
      </c>
      <c r="D77" s="280" t="s">
        <v>1321</v>
      </c>
      <c r="E77" s="285" t="s">
        <v>124</v>
      </c>
    </row>
    <row r="78" spans="1:5" ht="52.5" x14ac:dyDescent="0.2">
      <c r="A78" s="280" t="s">
        <v>1361</v>
      </c>
      <c r="B78" s="281">
        <v>43093507</v>
      </c>
      <c r="C78" s="280" t="s">
        <v>1362</v>
      </c>
      <c r="D78" s="280" t="s">
        <v>1362</v>
      </c>
      <c r="E78" s="285" t="s">
        <v>124</v>
      </c>
    </row>
    <row r="79" spans="1:5" ht="52.5" x14ac:dyDescent="0.2">
      <c r="A79" s="280" t="s">
        <v>1363</v>
      </c>
      <c r="B79" s="281">
        <v>36626312</v>
      </c>
      <c r="C79" s="280" t="s">
        <v>1364</v>
      </c>
      <c r="D79" s="280" t="s">
        <v>1364</v>
      </c>
      <c r="E79" s="285" t="s">
        <v>124</v>
      </c>
    </row>
    <row r="80" spans="1:5" ht="52.5" x14ac:dyDescent="0.2">
      <c r="A80" s="280" t="s">
        <v>1365</v>
      </c>
      <c r="B80" s="281">
        <v>42817215</v>
      </c>
      <c r="C80" s="280" t="s">
        <v>1366</v>
      </c>
      <c r="D80" s="280" t="s">
        <v>1366</v>
      </c>
      <c r="E80" s="285" t="s">
        <v>124</v>
      </c>
    </row>
    <row r="81" spans="1:5" ht="42" x14ac:dyDescent="0.2">
      <c r="A81" s="280" t="s">
        <v>1367</v>
      </c>
      <c r="B81" s="281">
        <v>43037829</v>
      </c>
      <c r="C81" s="280" t="s">
        <v>1321</v>
      </c>
      <c r="D81" s="280" t="s">
        <v>1321</v>
      </c>
      <c r="E81" s="285" t="s">
        <v>124</v>
      </c>
    </row>
    <row r="82" spans="1:5" ht="52.5" x14ac:dyDescent="0.2">
      <c r="A82" s="280" t="s">
        <v>1368</v>
      </c>
      <c r="B82" s="281">
        <v>43001589</v>
      </c>
      <c r="C82" s="280" t="s">
        <v>1321</v>
      </c>
      <c r="D82" s="280" t="s">
        <v>1321</v>
      </c>
      <c r="E82" s="285" t="s">
        <v>124</v>
      </c>
    </row>
  </sheetData>
  <mergeCells count="1">
    <mergeCell ref="A1:E1"/>
  </mergeCells>
  <pageMargins left="0.11811023622047245" right="0" top="0" bottom="0"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J32"/>
  <sheetViews>
    <sheetView view="pageLayout" topLeftCell="A4" workbookViewId="0">
      <selection activeCell="F25" sqref="F25:F26"/>
    </sheetView>
  </sheetViews>
  <sheetFormatPr defaultRowHeight="15" x14ac:dyDescent="0.25"/>
  <cols>
    <col min="1" max="1" width="11.5703125" customWidth="1"/>
    <col min="2" max="2" width="11.140625" customWidth="1"/>
    <col min="3" max="3" width="16.7109375" customWidth="1"/>
    <col min="4" max="4" width="11.28515625" customWidth="1"/>
    <col min="5" max="9" width="14.7109375" customWidth="1"/>
  </cols>
  <sheetData>
    <row r="1" spans="1:10" x14ac:dyDescent="0.25">
      <c r="A1" s="343" t="s">
        <v>653</v>
      </c>
      <c r="B1" s="343"/>
      <c r="C1" s="343"/>
      <c r="D1" s="343"/>
      <c r="E1" s="343"/>
      <c r="F1" s="343"/>
      <c r="G1" s="343"/>
      <c r="H1" s="343"/>
      <c r="I1" s="343"/>
      <c r="J1" s="343"/>
    </row>
    <row r="2" spans="1:10" ht="30.75" customHeight="1" x14ac:dyDescent="0.25">
      <c r="A2" s="344" t="s">
        <v>652</v>
      </c>
      <c r="B2" s="344"/>
      <c r="C2" s="344"/>
      <c r="D2" s="344"/>
      <c r="E2" s="344"/>
      <c r="F2" s="344"/>
      <c r="G2" s="344"/>
      <c r="H2" s="344"/>
      <c r="I2" s="344"/>
      <c r="J2" s="344"/>
    </row>
    <row r="3" spans="1:10" x14ac:dyDescent="0.25">
      <c r="A3" s="343" t="s">
        <v>661</v>
      </c>
      <c r="B3" s="343"/>
      <c r="C3" s="343"/>
      <c r="D3" s="343"/>
      <c r="E3" s="343"/>
      <c r="F3" s="343"/>
      <c r="G3" s="343"/>
      <c r="H3" s="343"/>
      <c r="I3" s="343"/>
      <c r="J3" s="343"/>
    </row>
    <row r="4" spans="1:10" ht="15.75" thickBot="1" x14ac:dyDescent="0.3"/>
    <row r="5" spans="1:10" ht="86.25" customHeight="1" thickBot="1" x14ac:dyDescent="0.3">
      <c r="A5" s="59" t="s">
        <v>660</v>
      </c>
      <c r="B5" s="62" t="s">
        <v>659</v>
      </c>
      <c r="C5" s="59" t="s">
        <v>649</v>
      </c>
      <c r="D5" s="59" t="s">
        <v>410</v>
      </c>
      <c r="E5" s="139" t="s">
        <v>658</v>
      </c>
      <c r="F5" s="139" t="s">
        <v>657</v>
      </c>
      <c r="G5" s="139" t="s">
        <v>656</v>
      </c>
      <c r="H5" s="139" t="s">
        <v>655</v>
      </c>
      <c r="I5" s="59" t="s">
        <v>654</v>
      </c>
      <c r="J5" s="13" t="s">
        <v>78</v>
      </c>
    </row>
    <row r="6" spans="1:10" ht="15.75" thickBot="1" x14ac:dyDescent="0.3">
      <c r="A6" s="391" t="s">
        <v>645</v>
      </c>
      <c r="B6" s="19">
        <v>0</v>
      </c>
      <c r="C6" s="17">
        <v>0</v>
      </c>
      <c r="D6" s="17">
        <v>0</v>
      </c>
      <c r="E6" s="18">
        <v>0</v>
      </c>
      <c r="F6" s="18">
        <v>0</v>
      </c>
      <c r="G6" s="18">
        <v>0</v>
      </c>
      <c r="H6" s="17">
        <v>0</v>
      </c>
      <c r="I6" s="17">
        <v>0</v>
      </c>
      <c r="J6" s="18">
        <v>0</v>
      </c>
    </row>
    <row r="7" spans="1:10" ht="15.75" thickBot="1" x14ac:dyDescent="0.3">
      <c r="A7" s="392"/>
      <c r="B7" s="19">
        <v>0</v>
      </c>
      <c r="C7" s="17">
        <v>0</v>
      </c>
      <c r="D7" s="17">
        <v>0</v>
      </c>
      <c r="E7" s="18">
        <v>0</v>
      </c>
      <c r="F7" s="18">
        <v>0</v>
      </c>
      <c r="G7" s="18">
        <v>0</v>
      </c>
      <c r="H7" s="17">
        <v>0</v>
      </c>
      <c r="I7" s="17">
        <v>0</v>
      </c>
      <c r="J7" s="18">
        <v>0</v>
      </c>
    </row>
    <row r="8" spans="1:10" ht="15.75" thickBot="1" x14ac:dyDescent="0.3">
      <c r="A8" s="392"/>
      <c r="B8" s="19">
        <v>0</v>
      </c>
      <c r="C8" s="17">
        <v>0</v>
      </c>
      <c r="D8" s="17">
        <v>0</v>
      </c>
      <c r="E8" s="18">
        <v>0</v>
      </c>
      <c r="F8" s="18">
        <v>0</v>
      </c>
      <c r="G8" s="18">
        <v>0</v>
      </c>
      <c r="H8" s="17">
        <v>0</v>
      </c>
      <c r="I8" s="17">
        <v>0</v>
      </c>
      <c r="J8" s="18">
        <v>0</v>
      </c>
    </row>
    <row r="9" spans="1:10" ht="15.75" customHeight="1" thickBot="1" x14ac:dyDescent="0.3">
      <c r="A9" s="392"/>
      <c r="B9" s="19">
        <v>0</v>
      </c>
      <c r="C9" s="17">
        <v>0</v>
      </c>
      <c r="D9" s="17">
        <v>0</v>
      </c>
      <c r="E9" s="18">
        <v>0</v>
      </c>
      <c r="F9" s="18">
        <v>0</v>
      </c>
      <c r="G9" s="18">
        <v>0</v>
      </c>
      <c r="H9" s="17">
        <v>0</v>
      </c>
      <c r="I9" s="17">
        <v>0</v>
      </c>
      <c r="J9" s="18">
        <v>0</v>
      </c>
    </row>
    <row r="10" spans="1:10" ht="15.75" customHeight="1" thickBot="1" x14ac:dyDescent="0.3">
      <c r="A10" s="393"/>
      <c r="B10" s="19">
        <v>0</v>
      </c>
      <c r="C10" s="17">
        <v>0</v>
      </c>
      <c r="D10" s="17">
        <v>0</v>
      </c>
      <c r="E10" s="18">
        <v>0</v>
      </c>
      <c r="F10" s="18">
        <v>0</v>
      </c>
      <c r="G10" s="18">
        <v>0</v>
      </c>
      <c r="H10" s="17">
        <v>0</v>
      </c>
      <c r="I10" s="17">
        <v>0</v>
      </c>
      <c r="J10" s="18">
        <v>0</v>
      </c>
    </row>
    <row r="11" spans="1:10" ht="15.75" thickBot="1" x14ac:dyDescent="0.3">
      <c r="A11" s="391" t="s">
        <v>404</v>
      </c>
      <c r="B11" s="19">
        <v>0</v>
      </c>
      <c r="C11" s="17">
        <v>0</v>
      </c>
      <c r="D11" s="17">
        <v>0</v>
      </c>
      <c r="E11" s="18">
        <v>0</v>
      </c>
      <c r="F11" s="18">
        <v>0</v>
      </c>
      <c r="G11" s="18">
        <v>0</v>
      </c>
      <c r="H11" s="17">
        <v>0</v>
      </c>
      <c r="I11" s="17">
        <v>0</v>
      </c>
      <c r="J11" s="18">
        <v>0</v>
      </c>
    </row>
    <row r="12" spans="1:10" ht="15.75" thickBot="1" x14ac:dyDescent="0.3">
      <c r="A12" s="392"/>
      <c r="B12" s="19">
        <v>0</v>
      </c>
      <c r="C12" s="17">
        <v>0</v>
      </c>
      <c r="D12" s="17">
        <v>0</v>
      </c>
      <c r="E12" s="18">
        <v>0</v>
      </c>
      <c r="F12" s="18">
        <v>0</v>
      </c>
      <c r="G12" s="18">
        <v>0</v>
      </c>
      <c r="H12" s="17">
        <v>0</v>
      </c>
      <c r="I12" s="17">
        <v>0</v>
      </c>
      <c r="J12" s="18">
        <v>0</v>
      </c>
    </row>
    <row r="13" spans="1:10" ht="15.75" thickBot="1" x14ac:dyDescent="0.3">
      <c r="A13" s="392"/>
      <c r="B13" s="19">
        <v>0</v>
      </c>
      <c r="C13" s="17">
        <v>0</v>
      </c>
      <c r="D13" s="17">
        <v>0</v>
      </c>
      <c r="E13" s="18">
        <v>0</v>
      </c>
      <c r="F13" s="18">
        <v>0</v>
      </c>
      <c r="G13" s="18">
        <v>0</v>
      </c>
      <c r="H13" s="17">
        <v>0</v>
      </c>
      <c r="I13" s="17">
        <v>0</v>
      </c>
      <c r="J13" s="18">
        <v>0</v>
      </c>
    </row>
    <row r="14" spans="1:10" ht="15.75" thickBot="1" x14ac:dyDescent="0.3">
      <c r="A14" s="392"/>
      <c r="B14" s="19">
        <v>0</v>
      </c>
      <c r="C14" s="17">
        <v>0</v>
      </c>
      <c r="D14" s="17">
        <v>0</v>
      </c>
      <c r="E14" s="18">
        <v>0</v>
      </c>
      <c r="F14" s="18">
        <v>0</v>
      </c>
      <c r="G14" s="18">
        <v>0</v>
      </c>
      <c r="H14" s="17">
        <v>0</v>
      </c>
      <c r="I14" s="17">
        <v>0</v>
      </c>
      <c r="J14" s="18">
        <v>0</v>
      </c>
    </row>
    <row r="15" spans="1:10" ht="15.75" thickBot="1" x14ac:dyDescent="0.3">
      <c r="A15" s="393"/>
      <c r="B15" s="19">
        <v>0</v>
      </c>
      <c r="C15" s="17">
        <v>0</v>
      </c>
      <c r="D15" s="17">
        <v>0</v>
      </c>
      <c r="E15" s="18">
        <v>0</v>
      </c>
      <c r="F15" s="18">
        <v>0</v>
      </c>
      <c r="G15" s="18">
        <v>0</v>
      </c>
      <c r="H15" s="17">
        <v>0</v>
      </c>
      <c r="I15" s="17">
        <v>0</v>
      </c>
      <c r="J15" s="18">
        <v>0</v>
      </c>
    </row>
    <row r="16" spans="1:10" ht="15.75" thickBot="1" x14ac:dyDescent="0.3">
      <c r="A16" s="391" t="s">
        <v>644</v>
      </c>
      <c r="B16" s="19">
        <v>0</v>
      </c>
      <c r="C16" s="17">
        <v>0</v>
      </c>
      <c r="D16" s="17">
        <v>0</v>
      </c>
      <c r="E16" s="18">
        <v>0</v>
      </c>
      <c r="F16" s="18">
        <v>0</v>
      </c>
      <c r="G16" s="18">
        <v>0</v>
      </c>
      <c r="H16" s="17">
        <v>0</v>
      </c>
      <c r="I16" s="17">
        <v>0</v>
      </c>
      <c r="J16" s="18">
        <v>0</v>
      </c>
    </row>
    <row r="17" spans="1:10" ht="15.75" thickBot="1" x14ac:dyDescent="0.3">
      <c r="A17" s="392"/>
      <c r="B17" s="19">
        <v>0</v>
      </c>
      <c r="C17" s="17">
        <v>0</v>
      </c>
      <c r="D17" s="17">
        <v>0</v>
      </c>
      <c r="E17" s="18">
        <v>0</v>
      </c>
      <c r="F17" s="18">
        <v>0</v>
      </c>
      <c r="G17" s="18">
        <v>0</v>
      </c>
      <c r="H17" s="17">
        <v>0</v>
      </c>
      <c r="I17" s="17">
        <v>0</v>
      </c>
      <c r="J17" s="18">
        <v>0</v>
      </c>
    </row>
    <row r="18" spans="1:10" ht="15.75" thickBot="1" x14ac:dyDescent="0.3">
      <c r="A18" s="392"/>
      <c r="B18" s="19">
        <v>0</v>
      </c>
      <c r="C18" s="17">
        <v>0</v>
      </c>
      <c r="D18" s="17">
        <v>0</v>
      </c>
      <c r="E18" s="18">
        <v>0</v>
      </c>
      <c r="F18" s="18">
        <v>0</v>
      </c>
      <c r="G18" s="18">
        <v>0</v>
      </c>
      <c r="H18" s="17">
        <v>0</v>
      </c>
      <c r="I18" s="17">
        <v>0</v>
      </c>
      <c r="J18" s="18">
        <v>0</v>
      </c>
    </row>
    <row r="19" spans="1:10" ht="15.75" thickBot="1" x14ac:dyDescent="0.3">
      <c r="A19" s="392"/>
      <c r="B19" s="19">
        <v>0</v>
      </c>
      <c r="C19" s="17">
        <v>0</v>
      </c>
      <c r="D19" s="17">
        <v>0</v>
      </c>
      <c r="E19" s="18">
        <v>0</v>
      </c>
      <c r="F19" s="18">
        <v>0</v>
      </c>
      <c r="G19" s="18">
        <v>0</v>
      </c>
      <c r="H19" s="17">
        <v>0</v>
      </c>
      <c r="I19" s="17">
        <v>0</v>
      </c>
      <c r="J19" s="18">
        <v>0</v>
      </c>
    </row>
    <row r="20" spans="1:10" ht="15.75" thickBot="1" x14ac:dyDescent="0.3">
      <c r="A20" s="392"/>
      <c r="B20" s="19">
        <v>0</v>
      </c>
      <c r="C20" s="17">
        <v>0</v>
      </c>
      <c r="D20" s="17">
        <v>0</v>
      </c>
      <c r="E20" s="18">
        <v>0</v>
      </c>
      <c r="F20" s="18">
        <v>0</v>
      </c>
      <c r="G20" s="18">
        <v>0</v>
      </c>
      <c r="H20" s="17">
        <v>0</v>
      </c>
      <c r="I20" s="17">
        <v>0</v>
      </c>
      <c r="J20" s="18">
        <v>0</v>
      </c>
    </row>
    <row r="21" spans="1:10" ht="15.75" thickBot="1" x14ac:dyDescent="0.3">
      <c r="A21" s="393"/>
      <c r="B21" s="19">
        <v>0</v>
      </c>
      <c r="C21" s="17">
        <v>0</v>
      </c>
      <c r="D21" s="17">
        <v>0</v>
      </c>
      <c r="E21" s="18">
        <v>0</v>
      </c>
      <c r="F21" s="18">
        <v>0</v>
      </c>
      <c r="G21" s="18">
        <v>0</v>
      </c>
      <c r="H21" s="17">
        <v>0</v>
      </c>
      <c r="I21" s="17">
        <v>0</v>
      </c>
      <c r="J21" s="18">
        <v>0</v>
      </c>
    </row>
    <row r="22" spans="1:10" ht="15.75" thickBot="1" x14ac:dyDescent="0.3">
      <c r="A22" s="391" t="s">
        <v>65</v>
      </c>
      <c r="B22" s="19">
        <v>0</v>
      </c>
      <c r="C22" s="17">
        <v>0</v>
      </c>
      <c r="D22" s="17">
        <v>0</v>
      </c>
      <c r="E22" s="18">
        <v>0</v>
      </c>
      <c r="F22" s="18">
        <v>0</v>
      </c>
      <c r="G22" s="18">
        <v>0</v>
      </c>
      <c r="H22" s="17">
        <v>0</v>
      </c>
      <c r="I22" s="17">
        <v>0</v>
      </c>
      <c r="J22" s="18">
        <v>0</v>
      </c>
    </row>
    <row r="23" spans="1:10" ht="15.75" thickBot="1" x14ac:dyDescent="0.3">
      <c r="A23" s="392"/>
      <c r="B23" s="19">
        <v>0</v>
      </c>
      <c r="C23" s="17">
        <v>0</v>
      </c>
      <c r="D23" s="17">
        <v>0</v>
      </c>
      <c r="E23" s="18">
        <v>0</v>
      </c>
      <c r="F23" s="18">
        <v>0</v>
      </c>
      <c r="G23" s="18">
        <v>0</v>
      </c>
      <c r="H23" s="17">
        <v>0</v>
      </c>
      <c r="I23" s="17">
        <v>0</v>
      </c>
      <c r="J23" s="18">
        <v>0</v>
      </c>
    </row>
    <row r="24" spans="1:10" ht="15.75" thickBot="1" x14ac:dyDescent="0.3">
      <c r="A24" s="392"/>
      <c r="B24" s="19">
        <v>0</v>
      </c>
      <c r="C24" s="17">
        <v>0</v>
      </c>
      <c r="D24" s="17">
        <v>0</v>
      </c>
      <c r="E24" s="18">
        <v>0</v>
      </c>
      <c r="F24" s="18">
        <v>0</v>
      </c>
      <c r="G24" s="18">
        <v>0</v>
      </c>
      <c r="H24" s="17">
        <v>0</v>
      </c>
      <c r="I24" s="17">
        <v>0</v>
      </c>
      <c r="J24" s="18">
        <v>0</v>
      </c>
    </row>
    <row r="25" spans="1:10" ht="18.75" customHeight="1" thickBot="1" x14ac:dyDescent="0.3">
      <c r="A25" s="392"/>
      <c r="B25" s="19">
        <v>0</v>
      </c>
      <c r="C25" s="17">
        <v>0</v>
      </c>
      <c r="D25" s="17">
        <v>0</v>
      </c>
      <c r="E25" s="18">
        <v>0</v>
      </c>
      <c r="F25" s="18">
        <v>0</v>
      </c>
      <c r="G25" s="18">
        <v>0</v>
      </c>
      <c r="H25" s="17">
        <v>0</v>
      </c>
      <c r="I25" s="17">
        <v>0</v>
      </c>
      <c r="J25" s="18">
        <v>0</v>
      </c>
    </row>
    <row r="26" spans="1:10" ht="18.75" customHeight="1" thickBot="1" x14ac:dyDescent="0.3">
      <c r="A26" s="393"/>
      <c r="B26" s="19">
        <v>0</v>
      </c>
      <c r="C26" s="17">
        <v>0</v>
      </c>
      <c r="D26" s="17">
        <v>0</v>
      </c>
      <c r="E26" s="18">
        <v>0</v>
      </c>
      <c r="F26" s="18">
        <v>0</v>
      </c>
      <c r="G26" s="18">
        <v>0</v>
      </c>
      <c r="H26" s="17">
        <v>0</v>
      </c>
      <c r="I26" s="17">
        <v>0</v>
      </c>
      <c r="J26" s="18">
        <v>0</v>
      </c>
    </row>
    <row r="27" spans="1:10" ht="15.75" thickBot="1" x14ac:dyDescent="0.3">
      <c r="A27" s="391" t="s">
        <v>643</v>
      </c>
      <c r="B27" s="19">
        <v>0</v>
      </c>
      <c r="C27" s="17">
        <v>0</v>
      </c>
      <c r="D27" s="17">
        <v>0</v>
      </c>
      <c r="E27" s="18">
        <v>0</v>
      </c>
      <c r="F27" s="18">
        <v>0</v>
      </c>
      <c r="G27" s="18">
        <v>0</v>
      </c>
      <c r="H27" s="17">
        <v>0</v>
      </c>
      <c r="I27" s="17">
        <v>0</v>
      </c>
      <c r="J27" s="18">
        <v>0</v>
      </c>
    </row>
    <row r="28" spans="1:10" ht="15.75" thickBot="1" x14ac:dyDescent="0.3">
      <c r="A28" s="392"/>
      <c r="B28" s="19">
        <v>0</v>
      </c>
      <c r="C28" s="17">
        <v>0</v>
      </c>
      <c r="D28" s="17">
        <v>0</v>
      </c>
      <c r="E28" s="18">
        <v>0</v>
      </c>
      <c r="F28" s="18">
        <v>0</v>
      </c>
      <c r="G28" s="18">
        <v>0</v>
      </c>
      <c r="H28" s="17">
        <v>0</v>
      </c>
      <c r="I28" s="17">
        <v>0</v>
      </c>
      <c r="J28" s="18">
        <v>0</v>
      </c>
    </row>
    <row r="29" spans="1:10" ht="15.75" thickBot="1" x14ac:dyDescent="0.3">
      <c r="A29" s="392"/>
      <c r="B29" s="19">
        <v>0</v>
      </c>
      <c r="C29" s="17">
        <v>0</v>
      </c>
      <c r="D29" s="17">
        <v>0</v>
      </c>
      <c r="E29" s="18">
        <v>0</v>
      </c>
      <c r="F29" s="18">
        <v>0</v>
      </c>
      <c r="G29" s="18">
        <v>0</v>
      </c>
      <c r="H29" s="17">
        <v>0</v>
      </c>
      <c r="I29" s="17">
        <v>0</v>
      </c>
      <c r="J29" s="18">
        <v>0</v>
      </c>
    </row>
    <row r="30" spans="1:10" ht="15.75" customHeight="1" thickBot="1" x14ac:dyDescent="0.3">
      <c r="A30" s="392"/>
      <c r="B30" s="19">
        <v>0</v>
      </c>
      <c r="C30" s="17">
        <v>0</v>
      </c>
      <c r="D30" s="17">
        <v>0</v>
      </c>
      <c r="E30" s="18">
        <v>0</v>
      </c>
      <c r="F30" s="18">
        <v>0</v>
      </c>
      <c r="G30" s="18">
        <v>0</v>
      </c>
      <c r="H30" s="17">
        <v>0</v>
      </c>
      <c r="I30" s="17">
        <v>0</v>
      </c>
      <c r="J30" s="18">
        <v>0</v>
      </c>
    </row>
    <row r="31" spans="1:10" ht="15.75" customHeight="1" thickBot="1" x14ac:dyDescent="0.3">
      <c r="A31" s="393"/>
      <c r="B31" s="19">
        <v>0</v>
      </c>
      <c r="C31" s="17">
        <v>0</v>
      </c>
      <c r="D31" s="17">
        <v>0</v>
      </c>
      <c r="E31" s="18">
        <v>0</v>
      </c>
      <c r="F31" s="18">
        <v>0</v>
      </c>
      <c r="G31" s="18">
        <v>0</v>
      </c>
      <c r="H31" s="17">
        <v>0</v>
      </c>
      <c r="I31" s="17">
        <v>0</v>
      </c>
      <c r="J31" s="18">
        <v>0</v>
      </c>
    </row>
    <row r="32" spans="1:10" ht="15.75" thickBot="1" x14ac:dyDescent="0.3">
      <c r="A32" s="450" t="s">
        <v>642</v>
      </c>
      <c r="B32" s="451"/>
      <c r="C32" s="451"/>
      <c r="D32" s="451"/>
      <c r="E32" s="451"/>
      <c r="F32" s="451"/>
      <c r="G32" s="451"/>
      <c r="H32" s="451"/>
      <c r="I32" s="452"/>
      <c r="J32" s="49">
        <v>0</v>
      </c>
    </row>
  </sheetData>
  <mergeCells count="9">
    <mergeCell ref="A1:J1"/>
    <mergeCell ref="A2:J2"/>
    <mergeCell ref="A3:J3"/>
    <mergeCell ref="A32:I32"/>
    <mergeCell ref="A6:A10"/>
    <mergeCell ref="A11:A15"/>
    <mergeCell ref="A16:A21"/>
    <mergeCell ref="A22:A26"/>
    <mergeCell ref="A27:A31"/>
  </mergeCells>
  <pageMargins left="0.39370078740157483" right="0.39370078740157483"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M16"/>
  <sheetViews>
    <sheetView topLeftCell="B1" workbookViewId="0">
      <selection activeCell="C3" sqref="C1:C1048576"/>
    </sheetView>
  </sheetViews>
  <sheetFormatPr defaultRowHeight="15" x14ac:dyDescent="0.25"/>
  <cols>
    <col min="1" max="1" width="14.7109375" customWidth="1"/>
    <col min="2" max="2" width="9.28515625" customWidth="1"/>
    <col min="3" max="3" width="14" customWidth="1"/>
    <col min="4" max="4" width="8.28515625" customWidth="1"/>
    <col min="5" max="5" width="9.7109375" customWidth="1"/>
    <col min="6" max="6" width="12" customWidth="1"/>
    <col min="7" max="7" width="12.140625" customWidth="1"/>
    <col min="8" max="8" width="10" customWidth="1"/>
    <col min="9" max="9" width="8.7109375" customWidth="1"/>
    <col min="10" max="10" width="8" customWidth="1"/>
  </cols>
  <sheetData>
    <row r="1" spans="1:13" ht="30.75" customHeight="1" x14ac:dyDescent="0.25">
      <c r="A1" s="344" t="s">
        <v>667</v>
      </c>
      <c r="B1" s="344"/>
      <c r="C1" s="344"/>
      <c r="D1" s="344"/>
      <c r="E1" s="344"/>
      <c r="F1" s="344"/>
      <c r="G1" s="344"/>
      <c r="H1" s="344"/>
      <c r="I1" s="344"/>
      <c r="J1" s="344"/>
      <c r="K1" s="344"/>
      <c r="L1" s="344"/>
      <c r="M1" s="344"/>
    </row>
    <row r="2" spans="1:13" x14ac:dyDescent="0.25">
      <c r="A2" s="343" t="s">
        <v>565</v>
      </c>
      <c r="B2" s="343"/>
      <c r="C2" s="343"/>
      <c r="D2" s="343"/>
      <c r="E2" s="343"/>
      <c r="F2" s="343"/>
      <c r="G2" s="343"/>
      <c r="H2" s="343"/>
      <c r="I2" s="343"/>
      <c r="J2" s="343"/>
      <c r="K2" s="343"/>
      <c r="L2" s="343"/>
      <c r="M2" s="343"/>
    </row>
    <row r="3" spans="1:13" ht="15.75" thickBot="1" x14ac:dyDescent="0.3"/>
    <row r="4" spans="1:13" ht="115.5" thickBot="1" x14ac:dyDescent="0.3">
      <c r="A4" s="93" t="s">
        <v>630</v>
      </c>
      <c r="B4" s="18" t="s">
        <v>1054</v>
      </c>
      <c r="C4" s="18" t="s">
        <v>56</v>
      </c>
      <c r="D4" s="18" t="s">
        <v>663</v>
      </c>
      <c r="E4" s="18" t="s">
        <v>662</v>
      </c>
      <c r="F4" s="18" t="s">
        <v>628</v>
      </c>
      <c r="G4" s="17" t="s">
        <v>562</v>
      </c>
      <c r="H4" s="18" t="s">
        <v>584</v>
      </c>
      <c r="I4" s="18" t="s">
        <v>636</v>
      </c>
      <c r="J4" s="18" t="s">
        <v>613</v>
      </c>
      <c r="K4" s="18" t="s">
        <v>666</v>
      </c>
      <c r="L4" s="18" t="s">
        <v>570</v>
      </c>
      <c r="M4" s="17" t="s">
        <v>569</v>
      </c>
    </row>
    <row r="5" spans="1:13" ht="15.75" thickBot="1" x14ac:dyDescent="0.3">
      <c r="A5" s="138">
        <v>0</v>
      </c>
      <c r="B5" s="137">
        <v>0</v>
      </c>
      <c r="C5" s="138">
        <v>0</v>
      </c>
      <c r="D5" s="137">
        <v>0</v>
      </c>
      <c r="E5" s="138">
        <v>0</v>
      </c>
      <c r="F5" s="137">
        <v>0</v>
      </c>
      <c r="G5" s="138">
        <v>0</v>
      </c>
      <c r="H5" s="137">
        <v>0</v>
      </c>
      <c r="I5" s="138">
        <v>0</v>
      </c>
      <c r="J5" s="137">
        <v>0</v>
      </c>
      <c r="K5" s="138">
        <v>0</v>
      </c>
      <c r="L5" s="137">
        <v>0</v>
      </c>
      <c r="M5" s="137">
        <v>0</v>
      </c>
    </row>
    <row r="6" spans="1:13" ht="15.75" thickBot="1" x14ac:dyDescent="0.3">
      <c r="A6" s="138">
        <v>0</v>
      </c>
      <c r="B6" s="137">
        <v>0</v>
      </c>
      <c r="C6" s="138">
        <v>0</v>
      </c>
      <c r="D6" s="137">
        <v>0</v>
      </c>
      <c r="E6" s="138">
        <v>0</v>
      </c>
      <c r="F6" s="137">
        <v>0</v>
      </c>
      <c r="G6" s="138">
        <v>0</v>
      </c>
      <c r="H6" s="137">
        <v>0</v>
      </c>
      <c r="I6" s="138">
        <v>0</v>
      </c>
      <c r="J6" s="137">
        <v>0</v>
      </c>
      <c r="K6" s="138">
        <v>0</v>
      </c>
      <c r="L6" s="137">
        <v>0</v>
      </c>
      <c r="M6" s="137">
        <v>0</v>
      </c>
    </row>
    <row r="7" spans="1:13" ht="15.75" thickBot="1" x14ac:dyDescent="0.3">
      <c r="A7" s="138">
        <v>0</v>
      </c>
      <c r="B7" s="137">
        <v>0</v>
      </c>
      <c r="C7" s="138">
        <v>0</v>
      </c>
      <c r="D7" s="137">
        <v>0</v>
      </c>
      <c r="E7" s="138">
        <v>0</v>
      </c>
      <c r="F7" s="137">
        <v>0</v>
      </c>
      <c r="G7" s="138">
        <v>0</v>
      </c>
      <c r="H7" s="137">
        <v>0</v>
      </c>
      <c r="I7" s="138">
        <v>0</v>
      </c>
      <c r="J7" s="137">
        <v>0</v>
      </c>
      <c r="K7" s="138">
        <v>0</v>
      </c>
      <c r="L7" s="137">
        <v>0</v>
      </c>
      <c r="M7" s="137">
        <v>0</v>
      </c>
    </row>
    <row r="8" spans="1:13" ht="15.75" thickBot="1" x14ac:dyDescent="0.3">
      <c r="A8" s="447" t="s">
        <v>611</v>
      </c>
      <c r="B8" s="448"/>
      <c r="C8" s="448"/>
      <c r="D8" s="448"/>
      <c r="E8" s="448"/>
      <c r="F8" s="448"/>
      <c r="G8" s="448"/>
      <c r="H8" s="448"/>
      <c r="I8" s="448"/>
      <c r="J8" s="448"/>
      <c r="K8" s="449"/>
      <c r="L8" s="137">
        <v>0</v>
      </c>
      <c r="M8" s="137">
        <v>0</v>
      </c>
    </row>
    <row r="10" spans="1:13" ht="15.75" thickBot="1" x14ac:dyDescent="0.3">
      <c r="A10" s="343" t="s">
        <v>551</v>
      </c>
      <c r="B10" s="343"/>
      <c r="C10" s="343"/>
      <c r="D10" s="343"/>
      <c r="E10" s="343"/>
      <c r="F10" s="343"/>
      <c r="G10" s="343"/>
      <c r="H10" s="343"/>
      <c r="I10" s="343"/>
      <c r="J10" s="343"/>
      <c r="K10" s="343"/>
      <c r="L10" s="343"/>
      <c r="M10" s="343"/>
    </row>
    <row r="11" spans="1:13" ht="115.5" thickBot="1" x14ac:dyDescent="0.3">
      <c r="A11" s="93" t="s">
        <v>622</v>
      </c>
      <c r="B11" s="18" t="s">
        <v>665</v>
      </c>
      <c r="C11" s="18" t="s">
        <v>664</v>
      </c>
      <c r="D11" s="18" t="s">
        <v>663</v>
      </c>
      <c r="E11" s="18" t="s">
        <v>662</v>
      </c>
      <c r="F11" s="18" t="s">
        <v>617</v>
      </c>
      <c r="G11" s="18" t="s">
        <v>598</v>
      </c>
      <c r="H11" s="18" t="s">
        <v>633</v>
      </c>
      <c r="I11" s="18" t="s">
        <v>614</v>
      </c>
      <c r="J11" s="18" t="s">
        <v>613</v>
      </c>
      <c r="K11" s="18" t="s">
        <v>571</v>
      </c>
      <c r="L11" s="18" t="s">
        <v>581</v>
      </c>
      <c r="M11" s="17" t="s">
        <v>569</v>
      </c>
    </row>
    <row r="12" spans="1:13" ht="15.75" thickBot="1" x14ac:dyDescent="0.3">
      <c r="A12" s="138">
        <v>0</v>
      </c>
      <c r="B12" s="137">
        <v>0</v>
      </c>
      <c r="C12" s="138">
        <v>0</v>
      </c>
      <c r="D12" s="137">
        <v>0</v>
      </c>
      <c r="E12" s="138">
        <v>0</v>
      </c>
      <c r="F12" s="137">
        <v>0</v>
      </c>
      <c r="G12" s="138">
        <v>0</v>
      </c>
      <c r="H12" s="137">
        <v>0</v>
      </c>
      <c r="I12" s="138">
        <v>0</v>
      </c>
      <c r="J12" s="137">
        <v>0</v>
      </c>
      <c r="K12" s="138">
        <v>0</v>
      </c>
      <c r="L12" s="137">
        <v>0</v>
      </c>
      <c r="M12" s="137">
        <v>0</v>
      </c>
    </row>
    <row r="13" spans="1:13" ht="15.75" thickBot="1" x14ac:dyDescent="0.3">
      <c r="A13" s="138">
        <v>0</v>
      </c>
      <c r="B13" s="137">
        <v>0</v>
      </c>
      <c r="C13" s="138">
        <v>0</v>
      </c>
      <c r="D13" s="137">
        <v>0</v>
      </c>
      <c r="E13" s="138">
        <v>0</v>
      </c>
      <c r="F13" s="137">
        <v>0</v>
      </c>
      <c r="G13" s="138">
        <v>0</v>
      </c>
      <c r="H13" s="137">
        <v>0</v>
      </c>
      <c r="I13" s="138">
        <v>0</v>
      </c>
      <c r="J13" s="137">
        <v>0</v>
      </c>
      <c r="K13" s="138">
        <v>0</v>
      </c>
      <c r="L13" s="137">
        <v>0</v>
      </c>
      <c r="M13" s="137">
        <v>0</v>
      </c>
    </row>
    <row r="14" spans="1:13" ht="15.75" thickBot="1" x14ac:dyDescent="0.3">
      <c r="A14" s="138">
        <v>0</v>
      </c>
      <c r="B14" s="137">
        <v>0</v>
      </c>
      <c r="C14" s="138">
        <v>0</v>
      </c>
      <c r="D14" s="137">
        <v>0</v>
      </c>
      <c r="E14" s="138">
        <v>0</v>
      </c>
      <c r="F14" s="137">
        <v>0</v>
      </c>
      <c r="G14" s="138">
        <v>0</v>
      </c>
      <c r="H14" s="137">
        <v>0</v>
      </c>
      <c r="I14" s="138">
        <v>0</v>
      </c>
      <c r="J14" s="137">
        <v>0</v>
      </c>
      <c r="K14" s="138">
        <v>0</v>
      </c>
      <c r="L14" s="137">
        <v>0</v>
      </c>
      <c r="M14" s="137">
        <v>0</v>
      </c>
    </row>
    <row r="15" spans="1:13" ht="15.75" thickBot="1" x14ac:dyDescent="0.3">
      <c r="A15" s="138">
        <v>0</v>
      </c>
      <c r="B15" s="137">
        <v>0</v>
      </c>
      <c r="C15" s="138">
        <v>0</v>
      </c>
      <c r="D15" s="137">
        <v>0</v>
      </c>
      <c r="E15" s="138">
        <v>0</v>
      </c>
      <c r="F15" s="137">
        <v>0</v>
      </c>
      <c r="G15" s="138">
        <v>0</v>
      </c>
      <c r="H15" s="137">
        <v>0</v>
      </c>
      <c r="I15" s="138">
        <v>0</v>
      </c>
      <c r="J15" s="137">
        <v>0</v>
      </c>
      <c r="K15" s="138">
        <v>0</v>
      </c>
      <c r="L15" s="137">
        <v>0</v>
      </c>
      <c r="M15" s="137">
        <v>0</v>
      </c>
    </row>
    <row r="16" spans="1:13" ht="15.75" thickBot="1" x14ac:dyDescent="0.3">
      <c r="A16" s="447" t="s">
        <v>611</v>
      </c>
      <c r="B16" s="448"/>
      <c r="C16" s="448"/>
      <c r="D16" s="448"/>
      <c r="E16" s="448"/>
      <c r="F16" s="448"/>
      <c r="G16" s="448"/>
      <c r="H16" s="448"/>
      <c r="I16" s="448"/>
      <c r="J16" s="448"/>
      <c r="K16" s="449"/>
      <c r="L16" s="137">
        <v>0</v>
      </c>
      <c r="M16" s="137">
        <v>0</v>
      </c>
    </row>
  </sheetData>
  <mergeCells count="5">
    <mergeCell ref="A8:K8"/>
    <mergeCell ref="A1:M1"/>
    <mergeCell ref="A2:M2"/>
    <mergeCell ref="A10:M10"/>
    <mergeCell ref="A16:K16"/>
  </mergeCells>
  <pageMargins left="0.39370078740157483" right="0.39370078740157483"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M16"/>
  <sheetViews>
    <sheetView topLeftCell="B1" workbookViewId="0">
      <selection activeCell="B4" sqref="B4"/>
    </sheetView>
  </sheetViews>
  <sheetFormatPr defaultRowHeight="15" x14ac:dyDescent="0.25"/>
  <cols>
    <col min="1" max="1" width="14.7109375" customWidth="1"/>
    <col min="2" max="2" width="10.42578125" customWidth="1"/>
    <col min="3" max="3" width="14.28515625" customWidth="1"/>
    <col min="4" max="4" width="8.42578125" customWidth="1"/>
    <col min="5" max="5" width="7.42578125" customWidth="1"/>
    <col min="6" max="6" width="12.85546875" customWidth="1"/>
    <col min="7" max="7" width="11.5703125" customWidth="1"/>
    <col min="8" max="8" width="8.42578125" customWidth="1"/>
    <col min="9" max="9" width="9.7109375" customWidth="1"/>
  </cols>
  <sheetData>
    <row r="1" spans="1:13" ht="30.75" customHeight="1" x14ac:dyDescent="0.25">
      <c r="A1" s="344" t="s">
        <v>669</v>
      </c>
      <c r="B1" s="344"/>
      <c r="C1" s="344"/>
      <c r="D1" s="344"/>
      <c r="E1" s="344"/>
      <c r="F1" s="344"/>
      <c r="G1" s="344"/>
      <c r="H1" s="344"/>
      <c r="I1" s="344"/>
      <c r="J1" s="344"/>
      <c r="K1" s="344"/>
      <c r="L1" s="344"/>
      <c r="M1" s="344"/>
    </row>
    <row r="2" spans="1:13" x14ac:dyDescent="0.25">
      <c r="A2" s="343" t="s">
        <v>565</v>
      </c>
      <c r="B2" s="343"/>
      <c r="C2" s="343"/>
      <c r="D2" s="343"/>
      <c r="E2" s="343"/>
      <c r="F2" s="343"/>
      <c r="G2" s="343"/>
      <c r="H2" s="343"/>
      <c r="I2" s="343"/>
      <c r="J2" s="343"/>
      <c r="K2" s="343"/>
      <c r="L2" s="343"/>
      <c r="M2" s="343"/>
    </row>
    <row r="3" spans="1:13" ht="15.75" thickBot="1" x14ac:dyDescent="0.3"/>
    <row r="4" spans="1:13" ht="102.75" thickBot="1" x14ac:dyDescent="0.3">
      <c r="A4" s="93" t="s">
        <v>630</v>
      </c>
      <c r="B4" s="18" t="s">
        <v>1053</v>
      </c>
      <c r="C4" s="18" t="s">
        <v>56</v>
      </c>
      <c r="D4" s="18" t="s">
        <v>663</v>
      </c>
      <c r="E4" s="18" t="s">
        <v>662</v>
      </c>
      <c r="F4" s="18" t="s">
        <v>628</v>
      </c>
      <c r="G4" s="17" t="s">
        <v>562</v>
      </c>
      <c r="H4" s="18" t="s">
        <v>584</v>
      </c>
      <c r="I4" s="18" t="s">
        <v>636</v>
      </c>
      <c r="J4" s="18" t="s">
        <v>613</v>
      </c>
      <c r="K4" s="18" t="s">
        <v>666</v>
      </c>
      <c r="L4" s="18" t="s">
        <v>581</v>
      </c>
      <c r="M4" s="17" t="s">
        <v>569</v>
      </c>
    </row>
    <row r="5" spans="1:13" ht="15.75" thickBot="1" x14ac:dyDescent="0.3">
      <c r="A5" s="138">
        <v>0</v>
      </c>
      <c r="B5" s="137">
        <v>0</v>
      </c>
      <c r="C5" s="138">
        <v>0</v>
      </c>
      <c r="D5" s="137">
        <v>0</v>
      </c>
      <c r="E5" s="138">
        <v>0</v>
      </c>
      <c r="F5" s="137">
        <v>0</v>
      </c>
      <c r="G5" s="138">
        <v>0</v>
      </c>
      <c r="H5" s="137">
        <v>0</v>
      </c>
      <c r="I5" s="138">
        <v>0</v>
      </c>
      <c r="J5" s="137">
        <v>0</v>
      </c>
      <c r="K5" s="138">
        <v>0</v>
      </c>
      <c r="L5" s="137">
        <v>0</v>
      </c>
      <c r="M5" s="137">
        <v>0</v>
      </c>
    </row>
    <row r="6" spans="1:13" ht="15.75" thickBot="1" x14ac:dyDescent="0.3">
      <c r="A6" s="138">
        <v>0</v>
      </c>
      <c r="B6" s="137">
        <v>0</v>
      </c>
      <c r="C6" s="138">
        <v>0</v>
      </c>
      <c r="D6" s="137">
        <v>0</v>
      </c>
      <c r="E6" s="138">
        <v>0</v>
      </c>
      <c r="F6" s="137">
        <v>0</v>
      </c>
      <c r="G6" s="138">
        <v>0</v>
      </c>
      <c r="H6" s="137">
        <v>0</v>
      </c>
      <c r="I6" s="138">
        <v>0</v>
      </c>
      <c r="J6" s="137">
        <v>0</v>
      </c>
      <c r="K6" s="138">
        <v>0</v>
      </c>
      <c r="L6" s="137">
        <v>0</v>
      </c>
      <c r="M6" s="137">
        <v>0</v>
      </c>
    </row>
    <row r="7" spans="1:13" ht="15.75" thickBot="1" x14ac:dyDescent="0.3">
      <c r="A7" s="138">
        <v>0</v>
      </c>
      <c r="B7" s="137">
        <v>0</v>
      </c>
      <c r="C7" s="138">
        <v>0</v>
      </c>
      <c r="D7" s="137">
        <v>0</v>
      </c>
      <c r="E7" s="138">
        <v>0</v>
      </c>
      <c r="F7" s="137">
        <v>0</v>
      </c>
      <c r="G7" s="138">
        <v>0</v>
      </c>
      <c r="H7" s="137">
        <v>0</v>
      </c>
      <c r="I7" s="138">
        <v>0</v>
      </c>
      <c r="J7" s="137">
        <v>0</v>
      </c>
      <c r="K7" s="138">
        <v>0</v>
      </c>
      <c r="L7" s="137">
        <v>0</v>
      </c>
      <c r="M7" s="137">
        <v>0</v>
      </c>
    </row>
    <row r="8" spans="1:13" ht="15.75" customHeight="1" thickBot="1" x14ac:dyDescent="0.3">
      <c r="A8" s="447" t="s">
        <v>611</v>
      </c>
      <c r="B8" s="448"/>
      <c r="C8" s="448"/>
      <c r="D8" s="448"/>
      <c r="E8" s="448"/>
      <c r="F8" s="448"/>
      <c r="G8" s="448"/>
      <c r="H8" s="448"/>
      <c r="I8" s="448"/>
      <c r="J8" s="448"/>
      <c r="K8" s="449"/>
      <c r="L8" s="137">
        <v>0</v>
      </c>
      <c r="M8" s="137">
        <v>0</v>
      </c>
    </row>
    <row r="10" spans="1:13" ht="15.75" thickBot="1" x14ac:dyDescent="0.3">
      <c r="A10" s="343" t="s">
        <v>551</v>
      </c>
      <c r="B10" s="343"/>
      <c r="C10" s="343"/>
      <c r="D10" s="343"/>
      <c r="E10" s="343"/>
      <c r="F10" s="343"/>
      <c r="G10" s="343"/>
      <c r="H10" s="343"/>
      <c r="I10" s="343"/>
      <c r="J10" s="343"/>
      <c r="K10" s="343"/>
      <c r="L10" s="343"/>
      <c r="M10" s="343"/>
    </row>
    <row r="11" spans="1:13" ht="77.25" thickBot="1" x14ac:dyDescent="0.3">
      <c r="A11" s="93" t="s">
        <v>622</v>
      </c>
      <c r="B11" s="18" t="s">
        <v>665</v>
      </c>
      <c r="C11" s="18" t="s">
        <v>668</v>
      </c>
      <c r="D11" s="18" t="s">
        <v>663</v>
      </c>
      <c r="E11" s="18" t="s">
        <v>662</v>
      </c>
      <c r="F11" s="18" t="s">
        <v>617</v>
      </c>
      <c r="G11" s="18" t="s">
        <v>598</v>
      </c>
      <c r="H11" s="18" t="s">
        <v>633</v>
      </c>
      <c r="I11" s="18" t="s">
        <v>614</v>
      </c>
      <c r="J11" s="18" t="s">
        <v>624</v>
      </c>
      <c r="K11" s="18" t="s">
        <v>571</v>
      </c>
      <c r="L11" s="18" t="s">
        <v>623</v>
      </c>
      <c r="M11" s="17" t="s">
        <v>569</v>
      </c>
    </row>
    <row r="12" spans="1:13" ht="15.75" thickBot="1" x14ac:dyDescent="0.3">
      <c r="A12" s="138">
        <v>0</v>
      </c>
      <c r="B12" s="137">
        <v>0</v>
      </c>
      <c r="C12" s="138">
        <v>0</v>
      </c>
      <c r="D12" s="137">
        <v>0</v>
      </c>
      <c r="E12" s="138">
        <v>0</v>
      </c>
      <c r="F12" s="137">
        <v>0</v>
      </c>
      <c r="G12" s="138">
        <v>0</v>
      </c>
      <c r="H12" s="137">
        <v>0</v>
      </c>
      <c r="I12" s="138">
        <v>0</v>
      </c>
      <c r="J12" s="137">
        <v>0</v>
      </c>
      <c r="K12" s="138">
        <v>0</v>
      </c>
      <c r="L12" s="137">
        <v>0</v>
      </c>
      <c r="M12" s="137">
        <v>0</v>
      </c>
    </row>
    <row r="13" spans="1:13" ht="15.75" thickBot="1" x14ac:dyDescent="0.3">
      <c r="A13" s="138">
        <v>0</v>
      </c>
      <c r="B13" s="137">
        <v>0</v>
      </c>
      <c r="C13" s="138">
        <v>0</v>
      </c>
      <c r="D13" s="137">
        <v>0</v>
      </c>
      <c r="E13" s="138">
        <v>0</v>
      </c>
      <c r="F13" s="137">
        <v>0</v>
      </c>
      <c r="G13" s="138">
        <v>0</v>
      </c>
      <c r="H13" s="137">
        <v>0</v>
      </c>
      <c r="I13" s="138">
        <v>0</v>
      </c>
      <c r="J13" s="137">
        <v>0</v>
      </c>
      <c r="K13" s="138">
        <v>0</v>
      </c>
      <c r="L13" s="137">
        <v>0</v>
      </c>
      <c r="M13" s="137">
        <v>0</v>
      </c>
    </row>
    <row r="14" spans="1:13" ht="15.75" thickBot="1" x14ac:dyDescent="0.3">
      <c r="A14" s="138">
        <v>0</v>
      </c>
      <c r="B14" s="137">
        <v>0</v>
      </c>
      <c r="C14" s="138">
        <v>0</v>
      </c>
      <c r="D14" s="137">
        <v>0</v>
      </c>
      <c r="E14" s="138">
        <v>0</v>
      </c>
      <c r="F14" s="137">
        <v>0</v>
      </c>
      <c r="G14" s="138">
        <v>0</v>
      </c>
      <c r="H14" s="137">
        <v>0</v>
      </c>
      <c r="I14" s="138">
        <v>0</v>
      </c>
      <c r="J14" s="137">
        <v>0</v>
      </c>
      <c r="K14" s="138">
        <v>0</v>
      </c>
      <c r="L14" s="137">
        <v>0</v>
      </c>
      <c r="M14" s="137">
        <v>0</v>
      </c>
    </row>
    <row r="15" spans="1:13" ht="15.75" thickBot="1" x14ac:dyDescent="0.3">
      <c r="A15" s="138">
        <v>0</v>
      </c>
      <c r="B15" s="137">
        <v>0</v>
      </c>
      <c r="C15" s="138">
        <v>0</v>
      </c>
      <c r="D15" s="137">
        <v>0</v>
      </c>
      <c r="E15" s="138">
        <v>0</v>
      </c>
      <c r="F15" s="137">
        <v>0</v>
      </c>
      <c r="G15" s="138">
        <v>0</v>
      </c>
      <c r="H15" s="137">
        <v>0</v>
      </c>
      <c r="I15" s="138">
        <v>0</v>
      </c>
      <c r="J15" s="137">
        <v>0</v>
      </c>
      <c r="K15" s="138">
        <v>0</v>
      </c>
      <c r="L15" s="137">
        <v>0</v>
      </c>
      <c r="M15" s="137">
        <v>0</v>
      </c>
    </row>
    <row r="16" spans="1:13" ht="15.75" customHeight="1" thickBot="1" x14ac:dyDescent="0.3">
      <c r="A16" s="447" t="s">
        <v>611</v>
      </c>
      <c r="B16" s="448"/>
      <c r="C16" s="448"/>
      <c r="D16" s="448"/>
      <c r="E16" s="448"/>
      <c r="F16" s="448"/>
      <c r="G16" s="448"/>
      <c r="H16" s="448"/>
      <c r="I16" s="448"/>
      <c r="J16" s="448"/>
      <c r="K16" s="449"/>
      <c r="L16" s="137">
        <v>0</v>
      </c>
      <c r="M16" s="137">
        <v>0</v>
      </c>
    </row>
  </sheetData>
  <mergeCells count="5">
    <mergeCell ref="A1:M1"/>
    <mergeCell ref="A2:M2"/>
    <mergeCell ref="A8:K8"/>
    <mergeCell ref="A10:M10"/>
    <mergeCell ref="A16:K16"/>
  </mergeCells>
  <pageMargins left="0.39370078740157483" right="0.39370078740157483" top="0.78740157480314965" bottom="0.78740157480314965"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M19"/>
  <sheetViews>
    <sheetView view="pageLayout" topLeftCell="A4" workbookViewId="0">
      <selection activeCell="A13" sqref="A13:H16"/>
    </sheetView>
  </sheetViews>
  <sheetFormatPr defaultRowHeight="15" x14ac:dyDescent="0.25"/>
  <cols>
    <col min="1" max="2" width="14.7109375" customWidth="1"/>
    <col min="3" max="3" width="16.7109375" customWidth="1"/>
    <col min="4" max="9" width="14.7109375" customWidth="1"/>
  </cols>
  <sheetData>
    <row r="1" spans="1:13" ht="30.75" customHeight="1" x14ac:dyDescent="0.25">
      <c r="A1" s="344" t="s">
        <v>676</v>
      </c>
      <c r="B1" s="344"/>
      <c r="C1" s="344"/>
      <c r="D1" s="344"/>
      <c r="E1" s="344"/>
      <c r="F1" s="344"/>
      <c r="G1" s="344"/>
      <c r="H1" s="344"/>
      <c r="I1" s="344"/>
      <c r="J1" s="141"/>
      <c r="K1" s="141"/>
      <c r="L1" s="141"/>
      <c r="M1" s="141"/>
    </row>
    <row r="2" spans="1:13" x14ac:dyDescent="0.25">
      <c r="A2" s="343" t="s">
        <v>565</v>
      </c>
      <c r="B2" s="343"/>
      <c r="C2" s="343"/>
      <c r="D2" s="343"/>
      <c r="E2" s="343"/>
      <c r="F2" s="343"/>
      <c r="G2" s="343"/>
      <c r="H2" s="343"/>
      <c r="I2" s="343"/>
      <c r="J2" s="140"/>
      <c r="K2" s="140"/>
      <c r="L2" s="140"/>
      <c r="M2" s="140"/>
    </row>
    <row r="3" spans="1:13" ht="15.75" thickBot="1" x14ac:dyDescent="0.3"/>
    <row r="4" spans="1:13" ht="51.75" thickBot="1" x14ac:dyDescent="0.3">
      <c r="A4" s="19" t="s">
        <v>674</v>
      </c>
      <c r="B4" s="17" t="s">
        <v>68</v>
      </c>
      <c r="C4" s="17" t="s">
        <v>69</v>
      </c>
      <c r="D4" s="17" t="s">
        <v>600</v>
      </c>
      <c r="E4" s="17" t="s">
        <v>72</v>
      </c>
      <c r="F4" s="17" t="s">
        <v>675</v>
      </c>
      <c r="G4" s="20" t="s">
        <v>647</v>
      </c>
      <c r="H4" s="17" t="s">
        <v>646</v>
      </c>
      <c r="I4" s="18" t="s">
        <v>389</v>
      </c>
    </row>
    <row r="5" spans="1:13" ht="15.75" thickBot="1" x14ac:dyDescent="0.3">
      <c r="A5" s="60">
        <v>0</v>
      </c>
      <c r="B5" s="4">
        <v>0</v>
      </c>
      <c r="C5" s="60">
        <v>0</v>
      </c>
      <c r="D5" s="4">
        <v>0</v>
      </c>
      <c r="E5" s="60">
        <v>0</v>
      </c>
      <c r="F5" s="4">
        <v>0</v>
      </c>
      <c r="G5" s="60">
        <v>0</v>
      </c>
      <c r="H5" s="4">
        <v>0</v>
      </c>
      <c r="I5" s="118">
        <v>0</v>
      </c>
    </row>
    <row r="6" spans="1:13" ht="15.75" thickBot="1" x14ac:dyDescent="0.3">
      <c r="A6" s="60">
        <v>0</v>
      </c>
      <c r="B6" s="4">
        <v>0</v>
      </c>
      <c r="C6" s="60">
        <v>0</v>
      </c>
      <c r="D6" s="4">
        <v>0</v>
      </c>
      <c r="E6" s="60">
        <v>0</v>
      </c>
      <c r="F6" s="4">
        <v>0</v>
      </c>
      <c r="G6" s="60">
        <v>0</v>
      </c>
      <c r="H6" s="4">
        <v>0</v>
      </c>
      <c r="I6" s="118">
        <v>0</v>
      </c>
    </row>
    <row r="7" spans="1:13" ht="15.75" thickBot="1" x14ac:dyDescent="0.3">
      <c r="A7" s="60">
        <v>0</v>
      </c>
      <c r="B7" s="4">
        <v>0</v>
      </c>
      <c r="C7" s="60">
        <v>0</v>
      </c>
      <c r="D7" s="4">
        <v>0</v>
      </c>
      <c r="E7" s="60">
        <v>0</v>
      </c>
      <c r="F7" s="4">
        <v>0</v>
      </c>
      <c r="G7" s="60">
        <v>0</v>
      </c>
      <c r="H7" s="4">
        <v>0</v>
      </c>
      <c r="I7" s="118">
        <v>0</v>
      </c>
    </row>
    <row r="8" spans="1:13" ht="15.75" thickBot="1" x14ac:dyDescent="0.3">
      <c r="A8" s="60">
        <v>0</v>
      </c>
      <c r="B8" s="4">
        <v>0</v>
      </c>
      <c r="C8" s="60">
        <v>0</v>
      </c>
      <c r="D8" s="4">
        <v>0</v>
      </c>
      <c r="E8" s="60">
        <v>0</v>
      </c>
      <c r="F8" s="4">
        <v>0</v>
      </c>
      <c r="G8" s="60">
        <v>0</v>
      </c>
      <c r="H8" s="4">
        <v>0</v>
      </c>
      <c r="I8" s="118">
        <v>0</v>
      </c>
    </row>
    <row r="9" spans="1:13" ht="15.75" thickBot="1" x14ac:dyDescent="0.3">
      <c r="A9" s="414" t="s">
        <v>597</v>
      </c>
      <c r="B9" s="415"/>
      <c r="C9" s="415"/>
      <c r="D9" s="415"/>
      <c r="E9" s="415"/>
      <c r="F9" s="415"/>
      <c r="G9" s="415"/>
      <c r="H9" s="416"/>
      <c r="I9" s="118">
        <v>0</v>
      </c>
    </row>
    <row r="11" spans="1:13" ht="15.75" thickBot="1" x14ac:dyDescent="0.3">
      <c r="A11" s="343" t="s">
        <v>551</v>
      </c>
      <c r="B11" s="343"/>
      <c r="C11" s="343"/>
      <c r="D11" s="343"/>
      <c r="E11" s="343"/>
      <c r="F11" s="343"/>
      <c r="G11" s="343"/>
      <c r="H11" s="343"/>
      <c r="I11" s="343"/>
    </row>
    <row r="12" spans="1:13" ht="64.5" thickBot="1" x14ac:dyDescent="0.3">
      <c r="A12" s="19" t="s">
        <v>674</v>
      </c>
      <c r="B12" s="17" t="s">
        <v>68</v>
      </c>
      <c r="C12" s="17" t="s">
        <v>673</v>
      </c>
      <c r="D12" s="17" t="s">
        <v>600</v>
      </c>
      <c r="E12" s="17" t="s">
        <v>72</v>
      </c>
      <c r="F12" s="17" t="s">
        <v>672</v>
      </c>
      <c r="G12" s="17" t="s">
        <v>671</v>
      </c>
      <c r="H12" s="17" t="s">
        <v>654</v>
      </c>
      <c r="I12" s="18" t="s">
        <v>389</v>
      </c>
    </row>
    <row r="13" spans="1:13" ht="15.75" thickBot="1" x14ac:dyDescent="0.3">
      <c r="A13" s="60">
        <v>0</v>
      </c>
      <c r="B13" s="4">
        <v>0</v>
      </c>
      <c r="C13" s="60">
        <v>0</v>
      </c>
      <c r="D13" s="4">
        <v>0</v>
      </c>
      <c r="E13" s="60">
        <v>0</v>
      </c>
      <c r="F13" s="4">
        <v>0</v>
      </c>
      <c r="G13" s="60">
        <v>0</v>
      </c>
      <c r="H13" s="4">
        <v>0</v>
      </c>
      <c r="I13" s="118">
        <v>0</v>
      </c>
    </row>
    <row r="14" spans="1:13" ht="15.75" thickBot="1" x14ac:dyDescent="0.3">
      <c r="A14" s="60">
        <v>0</v>
      </c>
      <c r="B14" s="4">
        <v>0</v>
      </c>
      <c r="C14" s="60">
        <v>0</v>
      </c>
      <c r="D14" s="4">
        <v>0</v>
      </c>
      <c r="E14" s="60">
        <v>0</v>
      </c>
      <c r="F14" s="4">
        <v>0</v>
      </c>
      <c r="G14" s="60">
        <v>0</v>
      </c>
      <c r="H14" s="4">
        <v>0</v>
      </c>
      <c r="I14" s="118">
        <v>0</v>
      </c>
    </row>
    <row r="15" spans="1:13" ht="15.75" thickBot="1" x14ac:dyDescent="0.3">
      <c r="A15" s="60">
        <v>0</v>
      </c>
      <c r="B15" s="4">
        <v>0</v>
      </c>
      <c r="C15" s="60">
        <v>0</v>
      </c>
      <c r="D15" s="4">
        <v>0</v>
      </c>
      <c r="E15" s="60">
        <v>0</v>
      </c>
      <c r="F15" s="4">
        <v>0</v>
      </c>
      <c r="G15" s="60">
        <v>0</v>
      </c>
      <c r="H15" s="4">
        <v>0</v>
      </c>
      <c r="I15" s="118">
        <v>0</v>
      </c>
    </row>
    <row r="16" spans="1:13" ht="15.75" thickBot="1" x14ac:dyDescent="0.3">
      <c r="A16" s="60">
        <v>0</v>
      </c>
      <c r="B16" s="4">
        <v>0</v>
      </c>
      <c r="C16" s="60">
        <v>0</v>
      </c>
      <c r="D16" s="4">
        <v>0</v>
      </c>
      <c r="E16" s="60">
        <v>0</v>
      </c>
      <c r="F16" s="4">
        <v>0</v>
      </c>
      <c r="G16" s="60">
        <v>0</v>
      </c>
      <c r="H16" s="4">
        <v>0</v>
      </c>
      <c r="I16" s="118">
        <v>0</v>
      </c>
    </row>
    <row r="17" spans="1:9" ht="15.75" thickBot="1" x14ac:dyDescent="0.3">
      <c r="A17" s="414" t="s">
        <v>597</v>
      </c>
      <c r="B17" s="415"/>
      <c r="C17" s="415"/>
      <c r="D17" s="415"/>
      <c r="E17" s="415"/>
      <c r="F17" s="415"/>
      <c r="G17" s="415"/>
      <c r="H17" s="416"/>
      <c r="I17" s="118">
        <v>0</v>
      </c>
    </row>
    <row r="19" spans="1:9" ht="43.5" customHeight="1" x14ac:dyDescent="0.25">
      <c r="A19" s="453" t="s">
        <v>670</v>
      </c>
      <c r="B19" s="454"/>
      <c r="C19" s="454"/>
      <c r="D19" s="454"/>
      <c r="E19" s="454"/>
      <c r="F19" s="454"/>
      <c r="G19" s="454"/>
      <c r="H19" s="454"/>
      <c r="I19" s="454"/>
    </row>
  </sheetData>
  <mergeCells count="6">
    <mergeCell ref="A11:I11"/>
    <mergeCell ref="A17:H17"/>
    <mergeCell ref="A19:I19"/>
    <mergeCell ref="A9:H9"/>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N19"/>
  <sheetViews>
    <sheetView view="pageLayout" workbookViewId="0">
      <selection activeCell="A2" sqref="A2:I2"/>
    </sheetView>
  </sheetViews>
  <sheetFormatPr defaultRowHeight="15" x14ac:dyDescent="0.25"/>
  <cols>
    <col min="1" max="1" width="12.7109375" customWidth="1"/>
    <col min="2" max="2" width="8.85546875" customWidth="1"/>
    <col min="3" max="3" width="11" customWidth="1"/>
    <col min="4" max="4" width="9.140625" customWidth="1"/>
    <col min="5" max="5" width="10.5703125" customWidth="1"/>
    <col min="6" max="6" width="10.85546875" customWidth="1"/>
    <col min="7" max="7" width="11.7109375" customWidth="1"/>
    <col min="8" max="8" width="11.28515625" customWidth="1"/>
    <col min="9" max="9" width="9.140625" customWidth="1"/>
    <col min="11" max="11" width="2.7109375" customWidth="1"/>
    <col min="14" max="14" width="6.85546875" customWidth="1"/>
  </cols>
  <sheetData>
    <row r="1" spans="1:14" ht="30.75" customHeight="1" x14ac:dyDescent="0.25">
      <c r="A1" s="344" t="s">
        <v>683</v>
      </c>
      <c r="B1" s="344"/>
      <c r="C1" s="344"/>
      <c r="D1" s="344"/>
      <c r="E1" s="344"/>
      <c r="F1" s="344"/>
      <c r="G1" s="344"/>
      <c r="H1" s="344"/>
      <c r="I1" s="344"/>
      <c r="J1" s="141"/>
      <c r="K1" s="141"/>
      <c r="L1" s="141"/>
      <c r="M1" s="141"/>
    </row>
    <row r="2" spans="1:14" x14ac:dyDescent="0.25">
      <c r="A2" s="343" t="s">
        <v>565</v>
      </c>
      <c r="B2" s="343"/>
      <c r="C2" s="343"/>
      <c r="D2" s="343"/>
      <c r="E2" s="343"/>
      <c r="F2" s="343"/>
      <c r="G2" s="343"/>
      <c r="H2" s="343"/>
      <c r="I2" s="343"/>
      <c r="J2" s="140"/>
      <c r="K2" s="140"/>
      <c r="L2" s="140"/>
      <c r="M2" s="140"/>
    </row>
    <row r="3" spans="1:14" ht="15.75" thickBot="1" x14ac:dyDescent="0.3"/>
    <row r="4" spans="1:14" ht="64.5" thickBot="1" x14ac:dyDescent="0.3">
      <c r="A4" s="93" t="s">
        <v>622</v>
      </c>
      <c r="B4" s="18" t="s">
        <v>682</v>
      </c>
      <c r="C4" s="17" t="s">
        <v>673</v>
      </c>
      <c r="D4" s="18" t="s">
        <v>662</v>
      </c>
      <c r="E4" s="18" t="s">
        <v>628</v>
      </c>
      <c r="F4" s="17" t="s">
        <v>562</v>
      </c>
      <c r="G4" s="18" t="s">
        <v>584</v>
      </c>
      <c r="H4" s="18" t="s">
        <v>614</v>
      </c>
      <c r="I4" s="18" t="s">
        <v>613</v>
      </c>
      <c r="J4" s="462" t="s">
        <v>571</v>
      </c>
      <c r="K4" s="463"/>
      <c r="L4" s="18" t="s">
        <v>677</v>
      </c>
      <c r="M4" s="431" t="s">
        <v>569</v>
      </c>
      <c r="N4" s="432"/>
    </row>
    <row r="5" spans="1:14" ht="15.75" thickBot="1" x14ac:dyDescent="0.3">
      <c r="A5" s="138"/>
      <c r="B5" s="137">
        <v>0</v>
      </c>
      <c r="C5" s="137">
        <v>0</v>
      </c>
      <c r="D5" s="137">
        <v>0</v>
      </c>
      <c r="E5" s="146">
        <v>0</v>
      </c>
      <c r="F5" s="137">
        <v>0</v>
      </c>
      <c r="G5" s="137">
        <v>0</v>
      </c>
      <c r="H5" s="137">
        <v>0</v>
      </c>
      <c r="I5" s="137">
        <v>0</v>
      </c>
      <c r="J5" s="456">
        <v>0</v>
      </c>
      <c r="K5" s="457"/>
      <c r="L5" s="137">
        <v>0</v>
      </c>
      <c r="M5" s="456">
        <v>0</v>
      </c>
      <c r="N5" s="457"/>
    </row>
    <row r="6" spans="1:14" ht="15.75" thickBot="1" x14ac:dyDescent="0.3">
      <c r="A6" s="138" t="s">
        <v>384</v>
      </c>
      <c r="B6" s="137">
        <v>0</v>
      </c>
      <c r="C6" s="137">
        <v>0</v>
      </c>
      <c r="D6" s="137">
        <v>0</v>
      </c>
      <c r="E6" s="137">
        <v>0</v>
      </c>
      <c r="F6" s="137"/>
      <c r="G6" s="137"/>
      <c r="H6" s="137"/>
      <c r="I6" s="137"/>
      <c r="J6" s="456">
        <v>0</v>
      </c>
      <c r="K6" s="457"/>
      <c r="L6" s="137">
        <v>0</v>
      </c>
      <c r="M6" s="456">
        <v>0</v>
      </c>
      <c r="N6" s="457"/>
    </row>
    <row r="7" spans="1:14" ht="15.75" thickBot="1" x14ac:dyDescent="0.3">
      <c r="A7" s="138" t="s">
        <v>384</v>
      </c>
      <c r="B7" s="137">
        <v>0</v>
      </c>
      <c r="C7" s="137">
        <v>0</v>
      </c>
      <c r="D7" s="137">
        <v>0</v>
      </c>
      <c r="E7" s="137">
        <v>0</v>
      </c>
      <c r="F7" s="137">
        <v>0</v>
      </c>
      <c r="G7" s="137">
        <v>0</v>
      </c>
      <c r="H7" s="137">
        <v>0</v>
      </c>
      <c r="I7" s="137">
        <v>0</v>
      </c>
      <c r="J7" s="456">
        <v>0</v>
      </c>
      <c r="K7" s="457"/>
      <c r="L7" s="137">
        <v>0</v>
      </c>
      <c r="M7" s="456">
        <v>0</v>
      </c>
      <c r="N7" s="457"/>
    </row>
    <row r="8" spans="1:14" ht="15.75" thickBot="1" x14ac:dyDescent="0.3">
      <c r="A8" s="143" t="s">
        <v>384</v>
      </c>
      <c r="B8" s="137">
        <v>0</v>
      </c>
      <c r="C8" s="137">
        <v>0</v>
      </c>
      <c r="D8" s="137">
        <v>0</v>
      </c>
      <c r="E8" s="145">
        <v>0</v>
      </c>
      <c r="F8" s="137">
        <v>0</v>
      </c>
      <c r="G8" s="137">
        <v>0</v>
      </c>
      <c r="H8" s="137">
        <v>0</v>
      </c>
      <c r="I8" s="137">
        <v>0</v>
      </c>
      <c r="J8" s="458">
        <v>0</v>
      </c>
      <c r="K8" s="459"/>
      <c r="L8" s="145">
        <v>0</v>
      </c>
      <c r="M8" s="458">
        <v>0</v>
      </c>
      <c r="N8" s="459"/>
    </row>
    <row r="9" spans="1:14" ht="15.75" customHeight="1" thickBot="1" x14ac:dyDescent="0.3">
      <c r="A9" s="460" t="s">
        <v>611</v>
      </c>
      <c r="B9" s="461"/>
      <c r="C9" s="461"/>
      <c r="D9" s="461"/>
      <c r="E9" s="461"/>
      <c r="F9" s="461"/>
      <c r="G9" s="461"/>
      <c r="H9" s="461"/>
      <c r="I9" s="461"/>
      <c r="J9" s="461"/>
      <c r="K9" s="461"/>
      <c r="L9" s="144">
        <v>0</v>
      </c>
      <c r="M9" s="455">
        <v>0</v>
      </c>
      <c r="N9" s="455"/>
    </row>
    <row r="11" spans="1:14" ht="15.75" thickBot="1" x14ac:dyDescent="0.3">
      <c r="A11" s="343" t="s">
        <v>551</v>
      </c>
      <c r="B11" s="343"/>
      <c r="C11" s="343"/>
      <c r="D11" s="343"/>
      <c r="E11" s="343"/>
      <c r="F11" s="343"/>
      <c r="G11" s="343"/>
      <c r="H11" s="343"/>
      <c r="I11" s="343"/>
    </row>
    <row r="12" spans="1:14" ht="64.5" thickBot="1" x14ac:dyDescent="0.3">
      <c r="A12" s="93" t="s">
        <v>622</v>
      </c>
      <c r="B12" s="18" t="s">
        <v>682</v>
      </c>
      <c r="C12" s="17" t="s">
        <v>673</v>
      </c>
      <c r="D12" s="18" t="s">
        <v>618</v>
      </c>
      <c r="E12" s="18" t="s">
        <v>681</v>
      </c>
      <c r="F12" s="18" t="s">
        <v>680</v>
      </c>
      <c r="G12" s="18" t="s">
        <v>679</v>
      </c>
      <c r="H12" s="18" t="s">
        <v>614</v>
      </c>
      <c r="I12" s="18" t="s">
        <v>678</v>
      </c>
      <c r="J12" s="462" t="s">
        <v>571</v>
      </c>
      <c r="K12" s="463"/>
      <c r="L12" s="18" t="s">
        <v>677</v>
      </c>
      <c r="M12" s="431" t="s">
        <v>569</v>
      </c>
      <c r="N12" s="432"/>
    </row>
    <row r="13" spans="1:14" ht="15.75" thickBot="1" x14ac:dyDescent="0.3">
      <c r="A13" s="138"/>
      <c r="B13" s="137">
        <v>0</v>
      </c>
      <c r="C13" s="137">
        <v>0</v>
      </c>
      <c r="D13" s="137">
        <v>0</v>
      </c>
      <c r="E13" s="137">
        <v>0</v>
      </c>
      <c r="F13" s="137">
        <v>0</v>
      </c>
      <c r="G13" s="137">
        <v>0</v>
      </c>
      <c r="H13" s="137">
        <v>0</v>
      </c>
      <c r="I13" s="137">
        <v>0</v>
      </c>
      <c r="J13" s="456">
        <v>0</v>
      </c>
      <c r="K13" s="457"/>
      <c r="L13" s="137">
        <v>0</v>
      </c>
      <c r="M13" s="456">
        <v>0</v>
      </c>
      <c r="N13" s="457"/>
    </row>
    <row r="14" spans="1:14" ht="15.75" thickBot="1" x14ac:dyDescent="0.3">
      <c r="A14" s="138" t="s">
        <v>384</v>
      </c>
      <c r="B14" s="137">
        <v>0</v>
      </c>
      <c r="C14" s="137">
        <v>0</v>
      </c>
      <c r="D14" s="137">
        <v>0</v>
      </c>
      <c r="E14" s="137">
        <v>0</v>
      </c>
      <c r="F14" s="137">
        <v>0</v>
      </c>
      <c r="G14" s="137">
        <v>0</v>
      </c>
      <c r="H14" s="137">
        <v>0</v>
      </c>
      <c r="I14" s="137">
        <v>0</v>
      </c>
      <c r="J14" s="456">
        <v>0</v>
      </c>
      <c r="K14" s="457"/>
      <c r="L14" s="137">
        <v>0</v>
      </c>
      <c r="M14" s="456">
        <v>0</v>
      </c>
      <c r="N14" s="457"/>
    </row>
    <row r="15" spans="1:14" ht="15.75" thickBot="1" x14ac:dyDescent="0.3">
      <c r="A15" s="138" t="s">
        <v>384</v>
      </c>
      <c r="B15" s="137">
        <v>0</v>
      </c>
      <c r="C15" s="137">
        <v>0</v>
      </c>
      <c r="D15" s="137">
        <v>0</v>
      </c>
      <c r="E15" s="137">
        <v>0</v>
      </c>
      <c r="F15" s="137">
        <v>0</v>
      </c>
      <c r="G15" s="137">
        <v>0</v>
      </c>
      <c r="H15" s="137">
        <v>0</v>
      </c>
      <c r="I15" s="137">
        <v>0</v>
      </c>
      <c r="J15" s="456">
        <v>0</v>
      </c>
      <c r="K15" s="457"/>
      <c r="L15" s="137">
        <v>0</v>
      </c>
      <c r="M15" s="456">
        <v>0</v>
      </c>
      <c r="N15" s="457"/>
    </row>
    <row r="16" spans="1:14" ht="15.75" thickBot="1" x14ac:dyDescent="0.3">
      <c r="A16" s="143" t="s">
        <v>384</v>
      </c>
      <c r="B16" s="137">
        <v>0</v>
      </c>
      <c r="C16" s="137">
        <v>0</v>
      </c>
      <c r="D16" s="137">
        <v>0</v>
      </c>
      <c r="E16" s="137">
        <v>0</v>
      </c>
      <c r="F16" s="137">
        <v>0</v>
      </c>
      <c r="G16" s="137">
        <v>0</v>
      </c>
      <c r="H16" s="137">
        <v>0</v>
      </c>
      <c r="I16" s="137">
        <v>0</v>
      </c>
      <c r="J16" s="456">
        <v>0</v>
      </c>
      <c r="K16" s="457"/>
      <c r="L16" s="137">
        <v>0</v>
      </c>
      <c r="M16" s="456">
        <v>0</v>
      </c>
      <c r="N16" s="457"/>
    </row>
    <row r="17" spans="1:14" ht="15.75" customHeight="1" thickBot="1" x14ac:dyDescent="0.3">
      <c r="A17" s="460" t="s">
        <v>611</v>
      </c>
      <c r="B17" s="461"/>
      <c r="C17" s="461"/>
      <c r="D17" s="461"/>
      <c r="E17" s="461"/>
      <c r="F17" s="461"/>
      <c r="G17" s="461"/>
      <c r="H17" s="461"/>
      <c r="I17" s="461"/>
      <c r="J17" s="461"/>
      <c r="K17" s="461"/>
      <c r="L17" s="142">
        <v>0</v>
      </c>
      <c r="M17" s="456">
        <v>0</v>
      </c>
      <c r="N17" s="457"/>
    </row>
    <row r="19" spans="1:14" ht="43.5" customHeight="1" x14ac:dyDescent="0.25">
      <c r="A19" s="453"/>
      <c r="B19" s="454"/>
      <c r="C19" s="454"/>
      <c r="D19" s="454"/>
      <c r="E19" s="454"/>
      <c r="F19" s="454"/>
      <c r="G19" s="454"/>
      <c r="H19" s="454"/>
      <c r="I19" s="454"/>
    </row>
  </sheetData>
  <mergeCells count="28">
    <mergeCell ref="A11:I11"/>
    <mergeCell ref="A19:I19"/>
    <mergeCell ref="A17:K17"/>
    <mergeCell ref="J4:K4"/>
    <mergeCell ref="J12:K12"/>
    <mergeCell ref="J13:K13"/>
    <mergeCell ref="A9:K9"/>
    <mergeCell ref="J7:K7"/>
    <mergeCell ref="M7:N7"/>
    <mergeCell ref="J8:K8"/>
    <mergeCell ref="M8:N8"/>
    <mergeCell ref="A1:I1"/>
    <mergeCell ref="A2:I2"/>
    <mergeCell ref="M4:N4"/>
    <mergeCell ref="J5:K5"/>
    <mergeCell ref="M5:N5"/>
    <mergeCell ref="J6:K6"/>
    <mergeCell ref="M6:N6"/>
    <mergeCell ref="M9:N9"/>
    <mergeCell ref="M17:N17"/>
    <mergeCell ref="M13:N13"/>
    <mergeCell ref="J14:K14"/>
    <mergeCell ref="M14:N14"/>
    <mergeCell ref="J15:K15"/>
    <mergeCell ref="M15:N15"/>
    <mergeCell ref="J16:K16"/>
    <mergeCell ref="M16:N16"/>
    <mergeCell ref="M12:N12"/>
  </mergeCells>
  <pageMargins left="0.39370078740157483" right="0.39370078740157483"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L19"/>
  <sheetViews>
    <sheetView view="pageLayout" workbookViewId="0">
      <selection activeCell="J22" sqref="J22"/>
    </sheetView>
  </sheetViews>
  <sheetFormatPr defaultRowHeight="15" x14ac:dyDescent="0.25"/>
  <cols>
    <col min="1" max="1" width="11.42578125" customWidth="1"/>
    <col min="2" max="2" width="9.5703125" customWidth="1"/>
    <col min="3" max="3" width="12.5703125" customWidth="1"/>
    <col min="4" max="4" width="8.85546875" customWidth="1"/>
    <col min="5" max="5" width="11.28515625" customWidth="1"/>
    <col min="6" max="6" width="12.5703125" customWidth="1"/>
    <col min="7" max="7" width="8.5703125" customWidth="1"/>
    <col min="8" max="8" width="11.85546875" customWidth="1"/>
    <col min="9" max="10" width="11" customWidth="1"/>
    <col min="11" max="11" width="10.42578125" customWidth="1"/>
    <col min="12" max="12" width="14.7109375" customWidth="1"/>
  </cols>
  <sheetData>
    <row r="1" spans="1:12" ht="30.75" customHeight="1" x14ac:dyDescent="0.25">
      <c r="A1" s="344" t="s">
        <v>689</v>
      </c>
      <c r="B1" s="344"/>
      <c r="C1" s="344"/>
      <c r="D1" s="344"/>
      <c r="E1" s="344"/>
      <c r="F1" s="344"/>
      <c r="G1" s="344"/>
      <c r="H1" s="344"/>
      <c r="I1" s="344"/>
      <c r="J1" s="344"/>
      <c r="K1" s="344"/>
      <c r="L1" s="344"/>
    </row>
    <row r="2" spans="1:12" x14ac:dyDescent="0.25">
      <c r="A2" s="343" t="s">
        <v>565</v>
      </c>
      <c r="B2" s="343"/>
      <c r="C2" s="343"/>
      <c r="D2" s="343"/>
      <c r="E2" s="343"/>
      <c r="F2" s="343"/>
      <c r="G2" s="343"/>
      <c r="H2" s="343"/>
      <c r="I2" s="343"/>
      <c r="J2" s="343"/>
      <c r="K2" s="343"/>
      <c r="L2" s="343"/>
    </row>
    <row r="3" spans="1:12" ht="15.75" thickBot="1" x14ac:dyDescent="0.3"/>
    <row r="4" spans="1:12" ht="51.75" customHeight="1" thickBot="1" x14ac:dyDescent="0.3">
      <c r="A4" s="93" t="s">
        <v>622</v>
      </c>
      <c r="B4" s="18" t="s">
        <v>682</v>
      </c>
      <c r="C4" s="113" t="s">
        <v>688</v>
      </c>
      <c r="D4" s="18" t="s">
        <v>662</v>
      </c>
      <c r="E4" s="18" t="s">
        <v>628</v>
      </c>
      <c r="F4" s="17" t="s">
        <v>687</v>
      </c>
      <c r="G4" s="18" t="s">
        <v>584</v>
      </c>
      <c r="H4" s="18" t="s">
        <v>614</v>
      </c>
      <c r="I4" s="18" t="s">
        <v>613</v>
      </c>
      <c r="J4" s="18" t="s">
        <v>571</v>
      </c>
      <c r="K4" s="18" t="s">
        <v>581</v>
      </c>
      <c r="L4" s="17" t="s">
        <v>569</v>
      </c>
    </row>
    <row r="5" spans="1:12" ht="15.75" thickBot="1" x14ac:dyDescent="0.3">
      <c r="A5" s="138">
        <v>0</v>
      </c>
      <c r="B5" s="137">
        <v>0</v>
      </c>
      <c r="C5" s="137">
        <v>0</v>
      </c>
      <c r="D5" s="138">
        <v>0</v>
      </c>
      <c r="E5" s="137">
        <v>0</v>
      </c>
      <c r="F5" s="137">
        <v>0</v>
      </c>
      <c r="G5" s="138">
        <v>0</v>
      </c>
      <c r="H5" s="137">
        <v>0</v>
      </c>
      <c r="I5" s="137">
        <v>0</v>
      </c>
      <c r="J5" s="138">
        <v>0</v>
      </c>
      <c r="K5" s="144">
        <v>0</v>
      </c>
      <c r="L5" s="137">
        <v>0</v>
      </c>
    </row>
    <row r="6" spans="1:12" ht="15.75" thickBot="1" x14ac:dyDescent="0.3">
      <c r="A6" s="138">
        <v>0</v>
      </c>
      <c r="B6" s="137">
        <v>0</v>
      </c>
      <c r="C6" s="137">
        <v>0</v>
      </c>
      <c r="D6" s="138">
        <v>0</v>
      </c>
      <c r="E6" s="137">
        <v>0</v>
      </c>
      <c r="F6" s="137">
        <v>0</v>
      </c>
      <c r="G6" s="138">
        <v>0</v>
      </c>
      <c r="H6" s="137">
        <v>0</v>
      </c>
      <c r="I6" s="137">
        <v>0</v>
      </c>
      <c r="J6" s="138">
        <v>0</v>
      </c>
      <c r="K6" s="144">
        <v>0</v>
      </c>
      <c r="L6" s="137">
        <v>0</v>
      </c>
    </row>
    <row r="7" spans="1:12" ht="15.75" thickBot="1" x14ac:dyDescent="0.3">
      <c r="A7" s="138">
        <v>0</v>
      </c>
      <c r="B7" s="137">
        <v>0</v>
      </c>
      <c r="C7" s="137">
        <v>0</v>
      </c>
      <c r="D7" s="138">
        <v>0</v>
      </c>
      <c r="E7" s="137">
        <v>0</v>
      </c>
      <c r="F7" s="137">
        <v>0</v>
      </c>
      <c r="G7" s="138">
        <v>0</v>
      </c>
      <c r="H7" s="137">
        <v>0</v>
      </c>
      <c r="I7" s="137">
        <v>0</v>
      </c>
      <c r="J7" s="138">
        <v>0</v>
      </c>
      <c r="K7" s="144">
        <v>0</v>
      </c>
      <c r="L7" s="137">
        <v>0</v>
      </c>
    </row>
    <row r="8" spans="1:12" ht="15.75" customHeight="1" thickBot="1" x14ac:dyDescent="0.3">
      <c r="A8" s="138">
        <v>0</v>
      </c>
      <c r="B8" s="137">
        <v>0</v>
      </c>
      <c r="C8" s="137">
        <v>0</v>
      </c>
      <c r="D8" s="138">
        <v>0</v>
      </c>
      <c r="E8" s="137">
        <v>0</v>
      </c>
      <c r="F8" s="137">
        <v>0</v>
      </c>
      <c r="G8" s="138">
        <v>0</v>
      </c>
      <c r="H8" s="137">
        <v>0</v>
      </c>
      <c r="I8" s="137">
        <v>0</v>
      </c>
      <c r="J8" s="138">
        <v>0</v>
      </c>
      <c r="K8" s="144">
        <v>0</v>
      </c>
      <c r="L8" s="137">
        <v>0</v>
      </c>
    </row>
    <row r="9" spans="1:12" ht="15.75" customHeight="1" thickBot="1" x14ac:dyDescent="0.3">
      <c r="A9" s="460" t="s">
        <v>611</v>
      </c>
      <c r="B9" s="461"/>
      <c r="C9" s="461"/>
      <c r="D9" s="461"/>
      <c r="E9" s="461"/>
      <c r="F9" s="461"/>
      <c r="G9" s="461"/>
      <c r="H9" s="461"/>
      <c r="I9" s="461"/>
      <c r="J9" s="464"/>
      <c r="K9" s="144">
        <v>0</v>
      </c>
      <c r="L9" s="137">
        <v>0</v>
      </c>
    </row>
    <row r="11" spans="1:12" ht="15.75" thickBot="1" x14ac:dyDescent="0.3">
      <c r="A11" s="438" t="s">
        <v>551</v>
      </c>
      <c r="B11" s="438"/>
      <c r="C11" s="438"/>
      <c r="D11" s="438"/>
      <c r="E11" s="438"/>
      <c r="F11" s="438"/>
      <c r="G11" s="438"/>
      <c r="H11" s="438"/>
      <c r="I11" s="438"/>
      <c r="J11" s="438"/>
      <c r="K11" s="438"/>
      <c r="L11" s="438"/>
    </row>
    <row r="12" spans="1:12" ht="64.5" thickBot="1" x14ac:dyDescent="0.3">
      <c r="A12" s="93" t="s">
        <v>622</v>
      </c>
      <c r="B12" s="18" t="s">
        <v>682</v>
      </c>
      <c r="C12" s="18" t="s">
        <v>686</v>
      </c>
      <c r="D12" s="18" t="s">
        <v>662</v>
      </c>
      <c r="E12" s="18" t="s">
        <v>681</v>
      </c>
      <c r="F12" s="18" t="s">
        <v>685</v>
      </c>
      <c r="G12" s="18" t="s">
        <v>684</v>
      </c>
      <c r="H12" s="18" t="s">
        <v>614</v>
      </c>
      <c r="I12" s="18" t="s">
        <v>572</v>
      </c>
      <c r="J12" s="18" t="s">
        <v>666</v>
      </c>
      <c r="K12" s="18" t="s">
        <v>581</v>
      </c>
      <c r="L12" s="17" t="s">
        <v>569</v>
      </c>
    </row>
    <row r="13" spans="1:12" ht="15.75" thickBot="1" x14ac:dyDescent="0.3">
      <c r="A13" s="138">
        <v>0</v>
      </c>
      <c r="B13" s="137">
        <v>0</v>
      </c>
      <c r="C13" s="138">
        <v>0</v>
      </c>
      <c r="D13" s="137">
        <v>0</v>
      </c>
      <c r="E13" s="138">
        <v>0</v>
      </c>
      <c r="F13" s="137">
        <v>0</v>
      </c>
      <c r="G13" s="138">
        <v>0</v>
      </c>
      <c r="H13" s="137">
        <v>0</v>
      </c>
      <c r="I13" s="138">
        <v>0</v>
      </c>
      <c r="J13" s="137">
        <v>0</v>
      </c>
      <c r="K13" s="144">
        <v>0</v>
      </c>
      <c r="L13" s="137">
        <v>0</v>
      </c>
    </row>
    <row r="14" spans="1:12" ht="15.75" thickBot="1" x14ac:dyDescent="0.3">
      <c r="A14" s="138">
        <v>0</v>
      </c>
      <c r="B14" s="137">
        <v>0</v>
      </c>
      <c r="C14" s="138">
        <v>0</v>
      </c>
      <c r="D14" s="137">
        <v>0</v>
      </c>
      <c r="E14" s="138">
        <v>0</v>
      </c>
      <c r="F14" s="137">
        <v>0</v>
      </c>
      <c r="G14" s="138">
        <v>0</v>
      </c>
      <c r="H14" s="137">
        <v>0</v>
      </c>
      <c r="I14" s="138">
        <v>0</v>
      </c>
      <c r="J14" s="137">
        <v>0</v>
      </c>
      <c r="K14" s="144">
        <v>0</v>
      </c>
      <c r="L14" s="137">
        <v>0</v>
      </c>
    </row>
    <row r="15" spans="1:12" ht="15.75" thickBot="1" x14ac:dyDescent="0.3">
      <c r="A15" s="138">
        <v>0</v>
      </c>
      <c r="B15" s="137">
        <v>0</v>
      </c>
      <c r="C15" s="138">
        <v>0</v>
      </c>
      <c r="D15" s="137">
        <v>0</v>
      </c>
      <c r="E15" s="138">
        <v>0</v>
      </c>
      <c r="F15" s="137">
        <v>0</v>
      </c>
      <c r="G15" s="138">
        <v>0</v>
      </c>
      <c r="H15" s="137">
        <v>0</v>
      </c>
      <c r="I15" s="138">
        <v>0</v>
      </c>
      <c r="J15" s="137">
        <v>0</v>
      </c>
      <c r="K15" s="144">
        <v>0</v>
      </c>
      <c r="L15" s="137">
        <v>0</v>
      </c>
    </row>
    <row r="16" spans="1:12" ht="15.75" thickBot="1" x14ac:dyDescent="0.3">
      <c r="A16" s="138">
        <v>0</v>
      </c>
      <c r="B16" s="137">
        <v>0</v>
      </c>
      <c r="C16" s="138">
        <v>0</v>
      </c>
      <c r="D16" s="137">
        <v>0</v>
      </c>
      <c r="E16" s="138">
        <v>0</v>
      </c>
      <c r="F16" s="137">
        <v>0</v>
      </c>
      <c r="G16" s="138">
        <v>0</v>
      </c>
      <c r="H16" s="137">
        <v>0</v>
      </c>
      <c r="I16" s="138">
        <v>0</v>
      </c>
      <c r="J16" s="137">
        <v>0</v>
      </c>
      <c r="K16" s="144">
        <v>0</v>
      </c>
      <c r="L16" s="137">
        <v>0</v>
      </c>
    </row>
    <row r="17" spans="1:12" ht="15.75" customHeight="1" thickBot="1" x14ac:dyDescent="0.3">
      <c r="A17" s="460" t="s">
        <v>611</v>
      </c>
      <c r="B17" s="461"/>
      <c r="C17" s="461"/>
      <c r="D17" s="461"/>
      <c r="E17" s="461"/>
      <c r="F17" s="461"/>
      <c r="G17" s="461"/>
      <c r="H17" s="461"/>
      <c r="I17" s="461"/>
      <c r="J17" s="464"/>
      <c r="K17" s="144">
        <v>0</v>
      </c>
      <c r="L17" s="137">
        <v>0</v>
      </c>
    </row>
    <row r="19" spans="1:12" ht="43.5" customHeight="1" x14ac:dyDescent="0.25">
      <c r="A19" s="453"/>
      <c r="B19" s="454"/>
      <c r="C19" s="454"/>
      <c r="D19" s="454"/>
      <c r="E19" s="454"/>
      <c r="F19" s="454"/>
      <c r="G19" s="454"/>
      <c r="H19" s="454"/>
      <c r="I19" s="454"/>
    </row>
  </sheetData>
  <mergeCells count="6">
    <mergeCell ref="A19:I19"/>
    <mergeCell ref="A9:J9"/>
    <mergeCell ref="A17:J17"/>
    <mergeCell ref="A11:L11"/>
    <mergeCell ref="A1:L1"/>
    <mergeCell ref="A2:L2"/>
  </mergeCells>
  <pageMargins left="0.39370078740157483" right="0.39370078740157483" top="0.78740157480314965" bottom="0.78740157480314965"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J21"/>
  <sheetViews>
    <sheetView workbookViewId="0">
      <selection activeCell="J21" sqref="J21"/>
    </sheetView>
  </sheetViews>
  <sheetFormatPr defaultRowHeight="15" x14ac:dyDescent="0.25"/>
  <cols>
    <col min="1" max="1" width="40.7109375" customWidth="1"/>
    <col min="2" max="2" width="14.7109375" customWidth="1"/>
    <col min="3" max="4" width="12.7109375" customWidth="1"/>
  </cols>
  <sheetData>
    <row r="1" spans="1:10" ht="36" customHeight="1" x14ac:dyDescent="0.25">
      <c r="A1" s="381" t="s">
        <v>700</v>
      </c>
      <c r="B1" s="381"/>
      <c r="C1" s="381"/>
      <c r="D1" s="381"/>
      <c r="E1" s="381"/>
      <c r="F1" s="381"/>
      <c r="G1" s="381"/>
      <c r="H1" s="381"/>
      <c r="I1" s="381"/>
      <c r="J1" s="381"/>
    </row>
    <row r="2" spans="1:10" ht="49.5" customHeight="1" x14ac:dyDescent="0.25">
      <c r="A2" s="381" t="s">
        <v>699</v>
      </c>
      <c r="B2" s="381"/>
      <c r="C2" s="381"/>
      <c r="D2" s="381"/>
      <c r="E2" s="381"/>
      <c r="F2" s="381"/>
      <c r="G2" s="381"/>
      <c r="H2" s="381"/>
      <c r="I2" s="381"/>
      <c r="J2" s="381"/>
    </row>
    <row r="3" spans="1:10" ht="16.5" thickBot="1" x14ac:dyDescent="0.3">
      <c r="A3" s="465" t="s">
        <v>565</v>
      </c>
      <c r="B3" s="465"/>
      <c r="C3" s="465"/>
      <c r="D3" s="465"/>
      <c r="E3" s="465"/>
      <c r="F3" s="465"/>
      <c r="G3" s="465"/>
      <c r="H3" s="465"/>
      <c r="I3" s="465"/>
      <c r="J3" s="465"/>
    </row>
    <row r="4" spans="1:10" ht="77.25" thickBot="1" x14ac:dyDescent="0.3">
      <c r="A4" s="19" t="s">
        <v>698</v>
      </c>
      <c r="B4" s="17" t="s">
        <v>697</v>
      </c>
      <c r="C4" s="17" t="s">
        <v>696</v>
      </c>
      <c r="D4" s="18" t="s">
        <v>695</v>
      </c>
      <c r="E4" s="20" t="s">
        <v>694</v>
      </c>
      <c r="F4" s="147" t="s">
        <v>693</v>
      </c>
      <c r="G4" s="17" t="s">
        <v>675</v>
      </c>
      <c r="H4" s="147" t="s">
        <v>692</v>
      </c>
      <c r="I4" s="17" t="s">
        <v>691</v>
      </c>
      <c r="J4" s="18" t="s">
        <v>415</v>
      </c>
    </row>
    <row r="5" spans="1:10" ht="15.75" thickBot="1" x14ac:dyDescent="0.3">
      <c r="A5" s="369" t="s">
        <v>88</v>
      </c>
      <c r="B5" s="4">
        <v>0</v>
      </c>
      <c r="C5" s="4">
        <v>0</v>
      </c>
      <c r="D5" s="4">
        <v>0</v>
      </c>
      <c r="E5" s="4">
        <v>0</v>
      </c>
      <c r="F5" s="4">
        <v>0</v>
      </c>
      <c r="G5" s="4">
        <v>0</v>
      </c>
      <c r="H5" s="4">
        <v>0</v>
      </c>
      <c r="I5" s="4">
        <v>0</v>
      </c>
      <c r="J5" s="4">
        <v>0</v>
      </c>
    </row>
    <row r="6" spans="1:10" ht="15.75" thickBot="1" x14ac:dyDescent="0.3">
      <c r="A6" s="401"/>
      <c r="B6" s="4">
        <v>0</v>
      </c>
      <c r="C6" s="4">
        <v>0</v>
      </c>
      <c r="D6" s="4">
        <v>0</v>
      </c>
      <c r="E6" s="4">
        <v>0</v>
      </c>
      <c r="F6" s="4">
        <v>0</v>
      </c>
      <c r="G6" s="4">
        <v>0</v>
      </c>
      <c r="H6" s="4">
        <v>0</v>
      </c>
      <c r="I6" s="4">
        <v>0</v>
      </c>
      <c r="J6" s="4">
        <v>0</v>
      </c>
    </row>
    <row r="7" spans="1:10" ht="15.75" thickBot="1" x14ac:dyDescent="0.3">
      <c r="A7" s="370"/>
      <c r="B7" s="4">
        <v>0</v>
      </c>
      <c r="C7" s="4">
        <v>0</v>
      </c>
      <c r="D7" s="4">
        <v>0</v>
      </c>
      <c r="E7" s="4">
        <v>0</v>
      </c>
      <c r="F7" s="4">
        <v>0</v>
      </c>
      <c r="G7" s="4">
        <v>0</v>
      </c>
      <c r="H7" s="4">
        <v>0</v>
      </c>
      <c r="I7" s="4">
        <v>0</v>
      </c>
      <c r="J7" s="4">
        <v>0</v>
      </c>
    </row>
    <row r="8" spans="1:10" ht="15.75" thickBot="1" x14ac:dyDescent="0.3">
      <c r="A8" s="369" t="s">
        <v>690</v>
      </c>
      <c r="B8" s="4">
        <v>0</v>
      </c>
      <c r="C8" s="4">
        <v>0</v>
      </c>
      <c r="D8" s="4">
        <v>0</v>
      </c>
      <c r="E8" s="4">
        <v>0</v>
      </c>
      <c r="F8" s="4">
        <v>0</v>
      </c>
      <c r="G8" s="4">
        <v>0</v>
      </c>
      <c r="H8" s="4">
        <v>0</v>
      </c>
      <c r="I8" s="4">
        <v>0</v>
      </c>
      <c r="J8" s="4">
        <v>0</v>
      </c>
    </row>
    <row r="9" spans="1:10" ht="15.75" thickBot="1" x14ac:dyDescent="0.3">
      <c r="A9" s="370"/>
      <c r="B9" s="4">
        <v>0</v>
      </c>
      <c r="C9" s="4">
        <v>0</v>
      </c>
      <c r="D9" s="4">
        <v>0</v>
      </c>
      <c r="E9" s="4">
        <v>0</v>
      </c>
      <c r="F9" s="4">
        <v>0</v>
      </c>
      <c r="G9" s="4">
        <v>0</v>
      </c>
      <c r="H9" s="4">
        <v>0</v>
      </c>
      <c r="I9" s="4">
        <v>0</v>
      </c>
      <c r="J9" s="4">
        <v>0</v>
      </c>
    </row>
    <row r="10" spans="1:10" ht="15.75" thickBot="1" x14ac:dyDescent="0.3">
      <c r="A10" s="369" t="s">
        <v>90</v>
      </c>
      <c r="B10" s="4">
        <v>0</v>
      </c>
      <c r="C10" s="4">
        <v>0</v>
      </c>
      <c r="D10" s="4">
        <v>0</v>
      </c>
      <c r="E10" s="4">
        <v>0</v>
      </c>
      <c r="F10" s="4">
        <v>0</v>
      </c>
      <c r="G10" s="4">
        <v>0</v>
      </c>
      <c r="H10" s="4">
        <v>0</v>
      </c>
      <c r="I10" s="4">
        <v>0</v>
      </c>
      <c r="J10" s="4">
        <v>0</v>
      </c>
    </row>
    <row r="11" spans="1:10" ht="15.75" thickBot="1" x14ac:dyDescent="0.3">
      <c r="A11" s="401"/>
      <c r="B11" s="4">
        <v>0</v>
      </c>
      <c r="C11" s="4">
        <v>0</v>
      </c>
      <c r="D11" s="4">
        <v>0</v>
      </c>
      <c r="E11" s="4">
        <v>0</v>
      </c>
      <c r="F11" s="4">
        <v>0</v>
      </c>
      <c r="G11" s="4">
        <v>0</v>
      </c>
      <c r="H11" s="4">
        <v>0</v>
      </c>
      <c r="I11" s="4">
        <v>0</v>
      </c>
      <c r="J11" s="4">
        <v>0</v>
      </c>
    </row>
    <row r="12" spans="1:10" ht="15.75" thickBot="1" x14ac:dyDescent="0.3">
      <c r="A12" s="401"/>
      <c r="B12" s="4">
        <v>0</v>
      </c>
      <c r="C12" s="4">
        <v>0</v>
      </c>
      <c r="D12" s="4">
        <v>0</v>
      </c>
      <c r="E12" s="4">
        <v>0</v>
      </c>
      <c r="F12" s="4">
        <v>0</v>
      </c>
      <c r="G12" s="4">
        <v>0</v>
      </c>
      <c r="H12" s="4">
        <v>0</v>
      </c>
      <c r="I12" s="4">
        <v>0</v>
      </c>
      <c r="J12" s="4">
        <v>0</v>
      </c>
    </row>
    <row r="13" spans="1:10" ht="15.75" thickBot="1" x14ac:dyDescent="0.3">
      <c r="A13" s="370"/>
      <c r="B13" s="4">
        <v>0</v>
      </c>
      <c r="C13" s="4">
        <v>0</v>
      </c>
      <c r="D13" s="4">
        <v>0</v>
      </c>
      <c r="E13" s="4">
        <v>0</v>
      </c>
      <c r="F13" s="4">
        <v>0</v>
      </c>
      <c r="G13" s="4">
        <v>0</v>
      </c>
      <c r="H13" s="4">
        <v>0</v>
      </c>
      <c r="I13" s="4">
        <v>0</v>
      </c>
      <c r="J13" s="4">
        <v>0</v>
      </c>
    </row>
    <row r="14" spans="1:10" ht="15.75" thickBot="1" x14ac:dyDescent="0.3">
      <c r="A14" s="369" t="s">
        <v>424</v>
      </c>
      <c r="B14" s="4">
        <v>0</v>
      </c>
      <c r="C14" s="4">
        <v>0</v>
      </c>
      <c r="D14" s="4">
        <v>0</v>
      </c>
      <c r="E14" s="4">
        <v>0</v>
      </c>
      <c r="F14" s="4">
        <v>0</v>
      </c>
      <c r="G14" s="4">
        <v>0</v>
      </c>
      <c r="H14" s="4">
        <v>0</v>
      </c>
      <c r="I14" s="4">
        <v>0</v>
      </c>
      <c r="J14" s="4">
        <v>0</v>
      </c>
    </row>
    <row r="15" spans="1:10" ht="15.75" thickBot="1" x14ac:dyDescent="0.3">
      <c r="A15" s="401"/>
      <c r="B15" s="4">
        <v>0</v>
      </c>
      <c r="C15" s="4">
        <v>0</v>
      </c>
      <c r="D15" s="4">
        <v>0</v>
      </c>
      <c r="E15" s="4">
        <v>0</v>
      </c>
      <c r="F15" s="4">
        <v>0</v>
      </c>
      <c r="G15" s="4">
        <v>0</v>
      </c>
      <c r="H15" s="4">
        <v>0</v>
      </c>
      <c r="I15" s="4">
        <v>0</v>
      </c>
      <c r="J15" s="4">
        <v>0</v>
      </c>
    </row>
    <row r="16" spans="1:10" ht="15.75" thickBot="1" x14ac:dyDescent="0.3">
      <c r="A16" s="370"/>
      <c r="B16" s="4">
        <v>0</v>
      </c>
      <c r="C16" s="4">
        <v>0</v>
      </c>
      <c r="D16" s="4">
        <v>0</v>
      </c>
      <c r="E16" s="4">
        <v>0</v>
      </c>
      <c r="F16" s="4">
        <v>0</v>
      </c>
      <c r="G16" s="4">
        <v>0</v>
      </c>
      <c r="H16" s="4">
        <v>0</v>
      </c>
      <c r="I16" s="4">
        <v>0</v>
      </c>
      <c r="J16" s="4">
        <v>0</v>
      </c>
    </row>
    <row r="17" spans="1:10" ht="15.75" thickBot="1" x14ac:dyDescent="0.3">
      <c r="A17" s="369" t="s">
        <v>92</v>
      </c>
      <c r="B17" s="4">
        <v>0</v>
      </c>
      <c r="C17" s="4">
        <v>0</v>
      </c>
      <c r="D17" s="4">
        <v>0</v>
      </c>
      <c r="E17" s="4">
        <v>0</v>
      </c>
      <c r="F17" s="4">
        <v>0</v>
      </c>
      <c r="G17" s="4">
        <v>0</v>
      </c>
      <c r="H17" s="4">
        <v>0</v>
      </c>
      <c r="I17" s="4">
        <v>0</v>
      </c>
      <c r="J17" s="4">
        <v>0</v>
      </c>
    </row>
    <row r="18" spans="1:10" ht="15.75" thickBot="1" x14ac:dyDescent="0.3">
      <c r="A18" s="401"/>
      <c r="B18" s="4">
        <v>0</v>
      </c>
      <c r="C18" s="4">
        <v>0</v>
      </c>
      <c r="D18" s="4">
        <v>0</v>
      </c>
      <c r="E18" s="4">
        <v>0</v>
      </c>
      <c r="F18" s="4">
        <v>0</v>
      </c>
      <c r="G18" s="4">
        <v>0</v>
      </c>
      <c r="H18" s="4">
        <v>0</v>
      </c>
      <c r="I18" s="4">
        <v>0</v>
      </c>
      <c r="J18" s="4">
        <v>0</v>
      </c>
    </row>
    <row r="19" spans="1:10" ht="15.75" thickBot="1" x14ac:dyDescent="0.3">
      <c r="A19" s="401"/>
      <c r="B19" s="4">
        <v>0</v>
      </c>
      <c r="C19" s="4">
        <v>0</v>
      </c>
      <c r="D19" s="4">
        <v>0</v>
      </c>
      <c r="E19" s="4">
        <v>0</v>
      </c>
      <c r="F19" s="4">
        <v>0</v>
      </c>
      <c r="G19" s="4">
        <v>0</v>
      </c>
      <c r="H19" s="4">
        <v>0</v>
      </c>
      <c r="I19" s="4">
        <v>0</v>
      </c>
      <c r="J19" s="4">
        <v>0</v>
      </c>
    </row>
    <row r="20" spans="1:10" ht="15.75" thickBot="1" x14ac:dyDescent="0.3">
      <c r="A20" s="370"/>
      <c r="B20" s="4">
        <v>0</v>
      </c>
      <c r="C20" s="4">
        <v>0</v>
      </c>
      <c r="D20" s="4">
        <v>0</v>
      </c>
      <c r="E20" s="4">
        <v>0</v>
      </c>
      <c r="F20" s="4">
        <v>0</v>
      </c>
      <c r="G20" s="4">
        <v>0</v>
      </c>
      <c r="H20" s="4">
        <v>0</v>
      </c>
      <c r="I20" s="4">
        <v>0</v>
      </c>
      <c r="J20" s="4">
        <v>0</v>
      </c>
    </row>
    <row r="21" spans="1:10" ht="15.75" thickBot="1" x14ac:dyDescent="0.3">
      <c r="A21" s="427" t="s">
        <v>43</v>
      </c>
      <c r="B21" s="428"/>
      <c r="C21" s="428"/>
      <c r="D21" s="428"/>
      <c r="E21" s="428"/>
      <c r="F21" s="428"/>
      <c r="G21" s="428"/>
      <c r="H21" s="428"/>
      <c r="I21" s="429"/>
      <c r="J21" s="4">
        <v>0</v>
      </c>
    </row>
  </sheetData>
  <mergeCells count="9">
    <mergeCell ref="A14:A16"/>
    <mergeCell ref="A17:A20"/>
    <mergeCell ref="A21:I21"/>
    <mergeCell ref="A1:J1"/>
    <mergeCell ref="A2:J2"/>
    <mergeCell ref="A3:J3"/>
    <mergeCell ref="A5:A7"/>
    <mergeCell ref="A8:A9"/>
    <mergeCell ref="A10:A13"/>
  </mergeCells>
  <pageMargins left="0.39370078740157483" right="0.39370078740157483" top="0.78740157480314965" bottom="0.78740157480314965"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J23"/>
  <sheetViews>
    <sheetView view="pageLayout" workbookViewId="0">
      <selection activeCell="D18" sqref="D18"/>
    </sheetView>
  </sheetViews>
  <sheetFormatPr defaultRowHeight="15" x14ac:dyDescent="0.25"/>
  <cols>
    <col min="1" max="1" width="40.7109375" customWidth="1"/>
    <col min="2" max="2" width="16.42578125" customWidth="1"/>
    <col min="3" max="3" width="12.7109375" customWidth="1"/>
    <col min="4" max="4" width="12.5703125" customWidth="1"/>
  </cols>
  <sheetData>
    <row r="1" spans="1:10" ht="36" customHeight="1" x14ac:dyDescent="0.25">
      <c r="A1" s="381" t="s">
        <v>700</v>
      </c>
      <c r="B1" s="381"/>
      <c r="C1" s="381"/>
      <c r="D1" s="381"/>
      <c r="E1" s="381"/>
      <c r="F1" s="381"/>
      <c r="G1" s="381"/>
      <c r="H1" s="381"/>
      <c r="I1" s="381"/>
      <c r="J1" s="381"/>
    </row>
    <row r="2" spans="1:10" ht="49.5" customHeight="1" x14ac:dyDescent="0.25">
      <c r="A2" s="381" t="s">
        <v>699</v>
      </c>
      <c r="B2" s="381"/>
      <c r="C2" s="381"/>
      <c r="D2" s="381"/>
      <c r="E2" s="381"/>
      <c r="F2" s="381"/>
      <c r="G2" s="381"/>
      <c r="H2" s="381"/>
      <c r="I2" s="381"/>
      <c r="J2" s="381"/>
    </row>
    <row r="3" spans="1:10" ht="16.5" thickBot="1" x14ac:dyDescent="0.3">
      <c r="A3" s="465" t="s">
        <v>551</v>
      </c>
      <c r="B3" s="465"/>
      <c r="C3" s="465"/>
      <c r="D3" s="465"/>
      <c r="E3" s="465"/>
      <c r="F3" s="465"/>
      <c r="G3" s="465"/>
      <c r="H3" s="465"/>
      <c r="I3" s="465"/>
      <c r="J3" s="465"/>
    </row>
    <row r="4" spans="1:10" ht="73.5" customHeight="1" x14ac:dyDescent="0.25">
      <c r="A4" s="374" t="s">
        <v>399</v>
      </c>
      <c r="B4" s="374" t="s">
        <v>708</v>
      </c>
      <c r="C4" s="374" t="s">
        <v>673</v>
      </c>
      <c r="D4" s="468" t="s">
        <v>707</v>
      </c>
      <c r="E4" s="470" t="s">
        <v>706</v>
      </c>
      <c r="F4" s="466" t="s">
        <v>693</v>
      </c>
      <c r="G4" s="466" t="s">
        <v>705</v>
      </c>
      <c r="H4" s="374" t="s">
        <v>704</v>
      </c>
      <c r="I4" s="374" t="s">
        <v>684</v>
      </c>
      <c r="J4" s="13" t="s">
        <v>703</v>
      </c>
    </row>
    <row r="5" spans="1:10" ht="15.75" customHeight="1" thickBot="1" x14ac:dyDescent="0.3">
      <c r="A5" s="375"/>
      <c r="B5" s="375"/>
      <c r="C5" s="375"/>
      <c r="D5" s="469"/>
      <c r="E5" s="471"/>
      <c r="F5" s="467"/>
      <c r="G5" s="467"/>
      <c r="H5" s="375"/>
      <c r="I5" s="375"/>
      <c r="J5" s="118" t="s">
        <v>702</v>
      </c>
    </row>
    <row r="6" spans="1:10" ht="15.75" thickBot="1" x14ac:dyDescent="0.3">
      <c r="A6" s="369" t="s">
        <v>88</v>
      </c>
      <c r="B6" s="4">
        <v>0</v>
      </c>
      <c r="C6" s="4">
        <v>0</v>
      </c>
      <c r="D6" s="4">
        <v>0</v>
      </c>
      <c r="E6" s="4">
        <v>0</v>
      </c>
      <c r="F6" s="4">
        <v>0</v>
      </c>
      <c r="G6" s="4">
        <v>0</v>
      </c>
      <c r="H6" s="4">
        <v>0</v>
      </c>
      <c r="I6" s="4">
        <v>0</v>
      </c>
      <c r="J6" s="4">
        <v>0</v>
      </c>
    </row>
    <row r="7" spans="1:10" ht="15.75" thickBot="1" x14ac:dyDescent="0.3">
      <c r="A7" s="401"/>
      <c r="B7" s="4">
        <v>0</v>
      </c>
      <c r="C7" s="4">
        <v>0</v>
      </c>
      <c r="D7" s="4">
        <v>0</v>
      </c>
      <c r="E7" s="4">
        <v>0</v>
      </c>
      <c r="F7" s="4">
        <v>0</v>
      </c>
      <c r="G7" s="4">
        <v>0</v>
      </c>
      <c r="H7" s="4">
        <v>0</v>
      </c>
      <c r="I7" s="4">
        <v>0</v>
      </c>
      <c r="J7" s="4">
        <v>0</v>
      </c>
    </row>
    <row r="8" spans="1:10" ht="15.75" customHeight="1" thickBot="1" x14ac:dyDescent="0.3">
      <c r="A8" s="370"/>
      <c r="B8" s="4">
        <v>0</v>
      </c>
      <c r="C8" s="4">
        <v>0</v>
      </c>
      <c r="D8" s="4">
        <v>0</v>
      </c>
      <c r="E8" s="4">
        <v>0</v>
      </c>
      <c r="F8" s="4">
        <v>0</v>
      </c>
      <c r="G8" s="4">
        <v>0</v>
      </c>
      <c r="H8" s="4">
        <v>0</v>
      </c>
      <c r="I8" s="4">
        <v>0</v>
      </c>
      <c r="J8" s="4">
        <v>0</v>
      </c>
    </row>
    <row r="9" spans="1:10" ht="15.75" thickBot="1" x14ac:dyDescent="0.3">
      <c r="A9" s="369" t="s">
        <v>426</v>
      </c>
      <c r="B9" s="4">
        <v>0</v>
      </c>
      <c r="C9" s="4">
        <v>0</v>
      </c>
      <c r="D9" s="4">
        <v>0</v>
      </c>
      <c r="E9" s="4">
        <v>0</v>
      </c>
      <c r="F9" s="4">
        <v>0</v>
      </c>
      <c r="G9" s="4">
        <v>0</v>
      </c>
      <c r="H9" s="4">
        <v>0</v>
      </c>
      <c r="I9" s="4">
        <v>0</v>
      </c>
      <c r="J9" s="4">
        <v>0</v>
      </c>
    </row>
    <row r="10" spans="1:10" ht="15.75" customHeight="1" thickBot="1" x14ac:dyDescent="0.3">
      <c r="A10" s="370"/>
      <c r="B10" s="4">
        <v>0</v>
      </c>
      <c r="C10" s="4">
        <v>0</v>
      </c>
      <c r="D10" s="4">
        <v>0</v>
      </c>
      <c r="E10" s="4">
        <v>0</v>
      </c>
      <c r="F10" s="4">
        <v>0</v>
      </c>
      <c r="G10" s="4">
        <v>0</v>
      </c>
      <c r="H10" s="4">
        <v>0</v>
      </c>
      <c r="I10" s="4">
        <v>0</v>
      </c>
      <c r="J10" s="4">
        <v>0</v>
      </c>
    </row>
    <row r="11" spans="1:10" ht="15.75" thickBot="1" x14ac:dyDescent="0.3">
      <c r="A11" s="369" t="s">
        <v>90</v>
      </c>
      <c r="B11" s="4">
        <v>0</v>
      </c>
      <c r="C11" s="4">
        <v>0</v>
      </c>
      <c r="D11" s="4">
        <v>0</v>
      </c>
      <c r="E11" s="4">
        <v>0</v>
      </c>
      <c r="F11" s="4">
        <v>0</v>
      </c>
      <c r="G11" s="4">
        <v>0</v>
      </c>
      <c r="H11" s="4">
        <v>0</v>
      </c>
      <c r="I11" s="4">
        <v>0</v>
      </c>
      <c r="J11" s="4">
        <v>0</v>
      </c>
    </row>
    <row r="12" spans="1:10" ht="15.75" thickBot="1" x14ac:dyDescent="0.3">
      <c r="A12" s="401"/>
      <c r="B12" s="4">
        <v>0</v>
      </c>
      <c r="C12" s="4">
        <v>0</v>
      </c>
      <c r="D12" s="4">
        <v>0</v>
      </c>
      <c r="E12" s="4">
        <v>0</v>
      </c>
      <c r="F12" s="4">
        <v>0</v>
      </c>
      <c r="G12" s="4">
        <v>0</v>
      </c>
      <c r="H12" s="4">
        <v>0</v>
      </c>
      <c r="I12" s="4">
        <v>0</v>
      </c>
      <c r="J12" s="4">
        <v>0</v>
      </c>
    </row>
    <row r="13" spans="1:10" ht="15.75" thickBot="1" x14ac:dyDescent="0.3">
      <c r="A13" s="401"/>
      <c r="B13" s="4">
        <v>0</v>
      </c>
      <c r="C13" s="4">
        <v>0</v>
      </c>
      <c r="D13" s="4">
        <v>0</v>
      </c>
      <c r="E13" s="4">
        <v>0</v>
      </c>
      <c r="F13" s="4">
        <v>0</v>
      </c>
      <c r="G13" s="4">
        <v>0</v>
      </c>
      <c r="H13" s="4">
        <v>0</v>
      </c>
      <c r="I13" s="4">
        <v>0</v>
      </c>
      <c r="J13" s="4">
        <v>0</v>
      </c>
    </row>
    <row r="14" spans="1:10" ht="15.75" customHeight="1" thickBot="1" x14ac:dyDescent="0.3">
      <c r="A14" s="370"/>
      <c r="B14" s="4">
        <v>0</v>
      </c>
      <c r="C14" s="4">
        <v>0</v>
      </c>
      <c r="D14" s="4">
        <v>0</v>
      </c>
      <c r="E14" s="4">
        <v>0</v>
      </c>
      <c r="F14" s="4">
        <v>0</v>
      </c>
      <c r="G14" s="4">
        <v>0</v>
      </c>
      <c r="H14" s="4">
        <v>0</v>
      </c>
      <c r="I14" s="4">
        <v>0</v>
      </c>
      <c r="J14" s="4">
        <v>0</v>
      </c>
    </row>
    <row r="15" spans="1:10" ht="15.75" thickBot="1" x14ac:dyDescent="0.3">
      <c r="A15" s="369" t="s">
        <v>424</v>
      </c>
      <c r="B15" s="4">
        <v>0</v>
      </c>
      <c r="C15" s="4">
        <v>0</v>
      </c>
      <c r="D15" s="4">
        <v>0</v>
      </c>
      <c r="E15" s="4">
        <v>0</v>
      </c>
      <c r="F15" s="4">
        <v>0</v>
      </c>
      <c r="G15" s="4">
        <v>0</v>
      </c>
      <c r="H15" s="4">
        <v>0</v>
      </c>
      <c r="I15" s="4">
        <v>0</v>
      </c>
      <c r="J15" s="4">
        <v>0</v>
      </c>
    </row>
    <row r="16" spans="1:10" ht="15.75" thickBot="1" x14ac:dyDescent="0.3">
      <c r="A16" s="401"/>
      <c r="B16" s="4">
        <v>0</v>
      </c>
      <c r="C16" s="4">
        <v>0</v>
      </c>
      <c r="D16" s="4">
        <v>0</v>
      </c>
      <c r="E16" s="4">
        <v>0</v>
      </c>
      <c r="F16" s="4">
        <v>0</v>
      </c>
      <c r="G16" s="4">
        <v>0</v>
      </c>
      <c r="H16" s="4">
        <v>0</v>
      </c>
      <c r="I16" s="4">
        <v>0</v>
      </c>
      <c r="J16" s="4">
        <v>0</v>
      </c>
    </row>
    <row r="17" spans="1:10" ht="15.75" customHeight="1" thickBot="1" x14ac:dyDescent="0.3">
      <c r="A17" s="401"/>
      <c r="B17" s="4">
        <v>0</v>
      </c>
      <c r="C17" s="4">
        <v>0</v>
      </c>
      <c r="D17" s="4">
        <v>0</v>
      </c>
      <c r="E17" s="4">
        <v>0</v>
      </c>
      <c r="F17" s="4">
        <v>0</v>
      </c>
      <c r="G17" s="4">
        <v>0</v>
      </c>
      <c r="H17" s="4">
        <v>0</v>
      </c>
      <c r="I17" s="4">
        <v>0</v>
      </c>
      <c r="J17" s="4">
        <v>0</v>
      </c>
    </row>
    <row r="18" spans="1:10" ht="15.75" thickBot="1" x14ac:dyDescent="0.3">
      <c r="A18" s="370"/>
      <c r="B18" s="4">
        <v>0</v>
      </c>
      <c r="C18" s="4">
        <v>0</v>
      </c>
      <c r="D18" s="4">
        <v>0</v>
      </c>
      <c r="E18" s="4">
        <v>0</v>
      </c>
      <c r="F18" s="4">
        <v>0</v>
      </c>
      <c r="G18" s="4">
        <v>0</v>
      </c>
      <c r="H18" s="4">
        <v>0</v>
      </c>
      <c r="I18" s="4">
        <v>0</v>
      </c>
      <c r="J18" s="4">
        <v>0</v>
      </c>
    </row>
    <row r="19" spans="1:10" ht="15.75" thickBot="1" x14ac:dyDescent="0.3">
      <c r="A19" s="369" t="s">
        <v>701</v>
      </c>
      <c r="B19" s="4">
        <v>0</v>
      </c>
      <c r="C19" s="4">
        <v>0</v>
      </c>
      <c r="D19" s="4">
        <v>0</v>
      </c>
      <c r="E19" s="4">
        <v>0</v>
      </c>
      <c r="F19" s="4">
        <v>0</v>
      </c>
      <c r="G19" s="4">
        <v>0</v>
      </c>
      <c r="H19" s="4">
        <v>0</v>
      </c>
      <c r="I19" s="4">
        <v>0</v>
      </c>
      <c r="J19" s="4">
        <v>0</v>
      </c>
    </row>
    <row r="20" spans="1:10" ht="15.75" thickBot="1" x14ac:dyDescent="0.3">
      <c r="A20" s="401"/>
      <c r="B20" s="4">
        <v>0</v>
      </c>
      <c r="C20" s="4">
        <v>0</v>
      </c>
      <c r="D20" s="4">
        <v>0</v>
      </c>
      <c r="E20" s="4">
        <v>0</v>
      </c>
      <c r="F20" s="4">
        <v>0</v>
      </c>
      <c r="G20" s="4">
        <v>0</v>
      </c>
      <c r="H20" s="4">
        <v>0</v>
      </c>
      <c r="I20" s="4">
        <v>0</v>
      </c>
      <c r="J20" s="4">
        <v>0</v>
      </c>
    </row>
    <row r="21" spans="1:10" ht="15.75" thickBot="1" x14ac:dyDescent="0.3">
      <c r="A21" s="401"/>
      <c r="B21" s="4">
        <v>0</v>
      </c>
      <c r="C21" s="4">
        <v>0</v>
      </c>
      <c r="D21" s="4">
        <v>0</v>
      </c>
      <c r="E21" s="4">
        <v>0</v>
      </c>
      <c r="F21" s="4">
        <v>0</v>
      </c>
      <c r="G21" s="4">
        <v>0</v>
      </c>
      <c r="H21" s="4">
        <v>0</v>
      </c>
      <c r="I21" s="4">
        <v>0</v>
      </c>
      <c r="J21" s="4">
        <v>0</v>
      </c>
    </row>
    <row r="22" spans="1:10" ht="15.75" thickBot="1" x14ac:dyDescent="0.3">
      <c r="A22" s="370"/>
      <c r="B22" s="4">
        <v>0</v>
      </c>
      <c r="C22" s="4">
        <v>0</v>
      </c>
      <c r="D22" s="4">
        <v>0</v>
      </c>
      <c r="E22" s="4">
        <v>0</v>
      </c>
      <c r="F22" s="4">
        <v>0</v>
      </c>
      <c r="G22" s="4">
        <v>0</v>
      </c>
      <c r="H22" s="4">
        <v>0</v>
      </c>
      <c r="I22" s="4">
        <v>0</v>
      </c>
      <c r="J22" s="4">
        <v>0</v>
      </c>
    </row>
    <row r="23" spans="1:10" ht="15.75" thickBot="1" x14ac:dyDescent="0.3">
      <c r="A23" s="427" t="s">
        <v>43</v>
      </c>
      <c r="B23" s="428"/>
      <c r="C23" s="428"/>
      <c r="D23" s="428"/>
      <c r="E23" s="428"/>
      <c r="F23" s="428"/>
      <c r="G23" s="428"/>
      <c r="H23" s="428"/>
      <c r="I23" s="429"/>
      <c r="J23" s="4">
        <v>0</v>
      </c>
    </row>
  </sheetData>
  <mergeCells count="18">
    <mergeCell ref="A1:J1"/>
    <mergeCell ref="A2:J2"/>
    <mergeCell ref="A3:J3"/>
    <mergeCell ref="A4:A5"/>
    <mergeCell ref="B4:B5"/>
    <mergeCell ref="C4:C5"/>
    <mergeCell ref="D4:D5"/>
    <mergeCell ref="E4:E5"/>
    <mergeCell ref="F4:F5"/>
    <mergeCell ref="A19:A22"/>
    <mergeCell ref="A23:I23"/>
    <mergeCell ref="G4:G5"/>
    <mergeCell ref="H4:H5"/>
    <mergeCell ref="I4:I5"/>
    <mergeCell ref="A9:A10"/>
    <mergeCell ref="A11:A14"/>
    <mergeCell ref="A15:A18"/>
    <mergeCell ref="A6:A8"/>
  </mergeCells>
  <pageMargins left="0.39370078740157483" right="0.39370078740157483" top="0.78740157480314965" bottom="0.78740157480314965"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81" t="s">
        <v>717</v>
      </c>
      <c r="B1" s="381"/>
      <c r="C1" s="381"/>
      <c r="D1" s="381"/>
      <c r="E1" s="381"/>
      <c r="F1" s="381"/>
      <c r="G1" s="381"/>
      <c r="H1" s="381"/>
      <c r="I1" s="381"/>
      <c r="J1" s="381"/>
      <c r="K1" s="381"/>
      <c r="L1" s="381"/>
    </row>
    <row r="2" spans="1:12" ht="16.5" thickBot="1" x14ac:dyDescent="0.3">
      <c r="A2" s="465" t="s">
        <v>565</v>
      </c>
      <c r="B2" s="465"/>
      <c r="C2" s="465"/>
      <c r="D2" s="465"/>
      <c r="E2" s="465"/>
      <c r="F2" s="465"/>
      <c r="G2" s="465"/>
      <c r="H2" s="465"/>
      <c r="I2" s="465"/>
      <c r="J2" s="465"/>
      <c r="K2" s="465"/>
      <c r="L2" s="465"/>
    </row>
    <row r="3" spans="1:12" ht="77.25" thickBot="1" x14ac:dyDescent="0.3">
      <c r="A3" s="93" t="s">
        <v>716</v>
      </c>
      <c r="B3" s="18" t="s">
        <v>711</v>
      </c>
      <c r="C3" s="18" t="s">
        <v>715</v>
      </c>
      <c r="D3" s="18" t="s">
        <v>709</v>
      </c>
      <c r="E3" s="18" t="s">
        <v>628</v>
      </c>
      <c r="F3" s="17" t="s">
        <v>562</v>
      </c>
      <c r="G3" s="18" t="s">
        <v>584</v>
      </c>
      <c r="H3" s="18" t="s">
        <v>636</v>
      </c>
      <c r="I3" s="18" t="s">
        <v>572</v>
      </c>
      <c r="J3" s="18" t="s">
        <v>666</v>
      </c>
      <c r="K3" s="18" t="s">
        <v>714</v>
      </c>
      <c r="L3" s="17" t="s">
        <v>569</v>
      </c>
    </row>
    <row r="4" spans="1:12" ht="15.75" thickBot="1" x14ac:dyDescent="0.3">
      <c r="A4" s="138">
        <v>0</v>
      </c>
      <c r="B4" s="137">
        <v>0</v>
      </c>
      <c r="C4" s="138">
        <v>0</v>
      </c>
      <c r="D4" s="137">
        <v>0</v>
      </c>
      <c r="E4" s="138">
        <v>0</v>
      </c>
      <c r="F4" s="137">
        <v>0</v>
      </c>
      <c r="G4" s="138">
        <v>0</v>
      </c>
      <c r="H4" s="137">
        <v>0</v>
      </c>
      <c r="I4" s="138">
        <v>0</v>
      </c>
      <c r="J4" s="137">
        <v>0</v>
      </c>
      <c r="K4" s="137">
        <v>0</v>
      </c>
      <c r="L4" s="137">
        <v>0</v>
      </c>
    </row>
    <row r="5" spans="1:12" ht="15.75" thickBot="1" x14ac:dyDescent="0.3">
      <c r="A5" s="138">
        <v>0</v>
      </c>
      <c r="B5" s="137">
        <v>0</v>
      </c>
      <c r="C5" s="138">
        <v>0</v>
      </c>
      <c r="D5" s="137">
        <v>0</v>
      </c>
      <c r="E5" s="138">
        <v>0</v>
      </c>
      <c r="F5" s="137">
        <v>0</v>
      </c>
      <c r="G5" s="138">
        <v>0</v>
      </c>
      <c r="H5" s="137">
        <v>0</v>
      </c>
      <c r="I5" s="138">
        <v>0</v>
      </c>
      <c r="J5" s="137">
        <v>0</v>
      </c>
      <c r="K5" s="137">
        <v>0</v>
      </c>
      <c r="L5" s="137">
        <v>0</v>
      </c>
    </row>
    <row r="6" spans="1:12" ht="15.75" thickBot="1" x14ac:dyDescent="0.3">
      <c r="A6" s="138">
        <v>0</v>
      </c>
      <c r="B6" s="137">
        <v>0</v>
      </c>
      <c r="C6" s="138">
        <v>0</v>
      </c>
      <c r="D6" s="137">
        <v>0</v>
      </c>
      <c r="E6" s="138">
        <v>0</v>
      </c>
      <c r="F6" s="137">
        <v>0</v>
      </c>
      <c r="G6" s="138">
        <v>0</v>
      </c>
      <c r="H6" s="137">
        <v>0</v>
      </c>
      <c r="I6" s="138">
        <v>0</v>
      </c>
      <c r="J6" s="137">
        <v>0</v>
      </c>
      <c r="K6" s="137">
        <v>0</v>
      </c>
      <c r="L6" s="137">
        <v>0</v>
      </c>
    </row>
    <row r="7" spans="1:12" ht="15.75" thickBot="1" x14ac:dyDescent="0.3">
      <c r="A7" s="138">
        <v>0</v>
      </c>
      <c r="B7" s="137">
        <v>0</v>
      </c>
      <c r="C7" s="138">
        <v>0</v>
      </c>
      <c r="D7" s="137">
        <v>0</v>
      </c>
      <c r="E7" s="138">
        <v>0</v>
      </c>
      <c r="F7" s="137">
        <v>0</v>
      </c>
      <c r="G7" s="138">
        <v>0</v>
      </c>
      <c r="H7" s="137">
        <v>0</v>
      </c>
      <c r="I7" s="138">
        <v>0</v>
      </c>
      <c r="J7" s="137">
        <v>0</v>
      </c>
      <c r="K7" s="137">
        <v>0</v>
      </c>
      <c r="L7" s="137">
        <v>0</v>
      </c>
    </row>
    <row r="8" spans="1:12" ht="15.75" thickBot="1" x14ac:dyDescent="0.3">
      <c r="A8" s="447" t="s">
        <v>611</v>
      </c>
      <c r="B8" s="448"/>
      <c r="C8" s="448"/>
      <c r="D8" s="448"/>
      <c r="E8" s="448"/>
      <c r="F8" s="448"/>
      <c r="G8" s="448"/>
      <c r="H8" s="448"/>
      <c r="I8" s="448"/>
      <c r="J8" s="449"/>
      <c r="K8" s="137">
        <v>0</v>
      </c>
      <c r="L8" s="137">
        <v>0</v>
      </c>
    </row>
    <row r="10" spans="1:12" ht="15.75" thickBot="1" x14ac:dyDescent="0.3">
      <c r="A10" s="343" t="s">
        <v>713</v>
      </c>
      <c r="B10" s="343"/>
      <c r="C10" s="343"/>
      <c r="D10" s="343"/>
      <c r="E10" s="343"/>
      <c r="F10" s="343"/>
      <c r="G10" s="343"/>
      <c r="H10" s="343"/>
      <c r="I10" s="343"/>
      <c r="J10" s="343"/>
      <c r="K10" s="343"/>
      <c r="L10" s="343"/>
    </row>
    <row r="11" spans="1:12" ht="102.75" thickBot="1" x14ac:dyDescent="0.3">
      <c r="A11" s="93" t="s">
        <v>712</v>
      </c>
      <c r="B11" s="18" t="s">
        <v>711</v>
      </c>
      <c r="C11" s="113" t="s">
        <v>710</v>
      </c>
      <c r="D11" s="18" t="s">
        <v>709</v>
      </c>
      <c r="E11" s="18" t="s">
        <v>617</v>
      </c>
      <c r="F11" s="18" t="s">
        <v>685</v>
      </c>
      <c r="G11" s="18" t="s">
        <v>574</v>
      </c>
      <c r="H11" s="18" t="s">
        <v>614</v>
      </c>
      <c r="I11" s="18" t="s">
        <v>572</v>
      </c>
      <c r="J11" s="18" t="s">
        <v>571</v>
      </c>
      <c r="K11" s="18" t="s">
        <v>581</v>
      </c>
      <c r="L11" s="17" t="s">
        <v>569</v>
      </c>
    </row>
    <row r="12" spans="1:12" ht="15.75" thickBot="1" x14ac:dyDescent="0.3">
      <c r="A12" s="138">
        <v>0</v>
      </c>
      <c r="B12" s="137">
        <v>0</v>
      </c>
      <c r="C12" s="137">
        <v>0</v>
      </c>
      <c r="D12" s="137">
        <v>0</v>
      </c>
      <c r="E12" s="138">
        <v>0</v>
      </c>
      <c r="F12" s="137">
        <v>0</v>
      </c>
      <c r="G12" s="137">
        <v>0</v>
      </c>
      <c r="H12" s="137">
        <v>0</v>
      </c>
      <c r="I12" s="138">
        <v>0</v>
      </c>
      <c r="J12" s="137">
        <v>0</v>
      </c>
      <c r="K12" s="137">
        <v>0</v>
      </c>
      <c r="L12" s="137">
        <v>0</v>
      </c>
    </row>
    <row r="13" spans="1:12" ht="15.75" thickBot="1" x14ac:dyDescent="0.3">
      <c r="A13" s="138">
        <v>0</v>
      </c>
      <c r="B13" s="137">
        <v>0</v>
      </c>
      <c r="C13" s="137">
        <v>0</v>
      </c>
      <c r="D13" s="137">
        <v>0</v>
      </c>
      <c r="E13" s="138">
        <v>0</v>
      </c>
      <c r="F13" s="137">
        <v>0</v>
      </c>
      <c r="G13" s="137">
        <v>0</v>
      </c>
      <c r="H13" s="137">
        <v>0</v>
      </c>
      <c r="I13" s="138">
        <v>0</v>
      </c>
      <c r="J13" s="137">
        <v>0</v>
      </c>
      <c r="K13" s="137">
        <v>0</v>
      </c>
      <c r="L13" s="137">
        <v>0</v>
      </c>
    </row>
    <row r="14" spans="1:12" ht="15.75" thickBot="1" x14ac:dyDescent="0.3">
      <c r="A14" s="138">
        <v>0</v>
      </c>
      <c r="B14" s="137">
        <v>0</v>
      </c>
      <c r="C14" s="137">
        <v>0</v>
      </c>
      <c r="D14" s="137">
        <v>0</v>
      </c>
      <c r="E14" s="138">
        <v>0</v>
      </c>
      <c r="F14" s="137">
        <v>0</v>
      </c>
      <c r="G14" s="137">
        <v>0</v>
      </c>
      <c r="H14" s="137">
        <v>0</v>
      </c>
      <c r="I14" s="138">
        <v>0</v>
      </c>
      <c r="J14" s="137">
        <v>0</v>
      </c>
      <c r="K14" s="137">
        <v>0</v>
      </c>
      <c r="L14" s="137">
        <v>0</v>
      </c>
    </row>
    <row r="15" spans="1:12" ht="15.75" thickBot="1" x14ac:dyDescent="0.3">
      <c r="A15" s="138">
        <v>0</v>
      </c>
      <c r="B15" s="137">
        <v>0</v>
      </c>
      <c r="C15" s="137">
        <v>0</v>
      </c>
      <c r="D15" s="137">
        <v>0</v>
      </c>
      <c r="E15" s="138">
        <v>0</v>
      </c>
      <c r="F15" s="137">
        <v>0</v>
      </c>
      <c r="G15" s="137">
        <v>0</v>
      </c>
      <c r="H15" s="137">
        <v>0</v>
      </c>
      <c r="I15" s="138">
        <v>0</v>
      </c>
      <c r="J15" s="137">
        <v>0</v>
      </c>
      <c r="K15" s="137">
        <v>0</v>
      </c>
      <c r="L15" s="137">
        <v>0</v>
      </c>
    </row>
    <row r="16" spans="1:12" ht="15.75" thickBot="1" x14ac:dyDescent="0.3">
      <c r="A16" s="447" t="s">
        <v>611</v>
      </c>
      <c r="B16" s="448"/>
      <c r="C16" s="448"/>
      <c r="D16" s="448"/>
      <c r="E16" s="448"/>
      <c r="F16" s="448"/>
      <c r="G16" s="448"/>
      <c r="H16" s="448"/>
      <c r="I16" s="448"/>
      <c r="J16" s="449"/>
      <c r="K16" s="137">
        <v>0</v>
      </c>
      <c r="L16" s="137">
        <v>0</v>
      </c>
    </row>
  </sheetData>
  <mergeCells count="5">
    <mergeCell ref="A1:L1"/>
    <mergeCell ref="A8:J8"/>
    <mergeCell ref="A10:L10"/>
    <mergeCell ref="A16:J16"/>
    <mergeCell ref="A2:L2"/>
  </mergeCells>
  <pageMargins left="0.39370078740157483" right="0.39370078740157483" top="0.78740157480314965" bottom="0.78740157480314965"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81" t="s">
        <v>719</v>
      </c>
      <c r="B1" s="381"/>
      <c r="C1" s="381"/>
      <c r="D1" s="381"/>
      <c r="E1" s="381"/>
      <c r="F1" s="381"/>
      <c r="G1" s="381"/>
      <c r="H1" s="381"/>
      <c r="I1" s="381"/>
      <c r="J1" s="381"/>
      <c r="K1" s="381"/>
      <c r="L1" s="381"/>
    </row>
    <row r="2" spans="1:12" ht="16.5" thickBot="1" x14ac:dyDescent="0.3">
      <c r="A2" s="465" t="s">
        <v>565</v>
      </c>
      <c r="B2" s="465"/>
      <c r="C2" s="465"/>
      <c r="D2" s="465"/>
      <c r="E2" s="465"/>
      <c r="F2" s="465"/>
      <c r="G2" s="465"/>
      <c r="H2" s="465"/>
      <c r="I2" s="465"/>
      <c r="J2" s="465"/>
      <c r="K2" s="465"/>
      <c r="L2" s="465"/>
    </row>
    <row r="3" spans="1:12" ht="77.25" thickBot="1" x14ac:dyDescent="0.3">
      <c r="A3" s="93" t="s">
        <v>716</v>
      </c>
      <c r="B3" s="18" t="s">
        <v>711</v>
      </c>
      <c r="C3" s="18" t="s">
        <v>715</v>
      </c>
      <c r="D3" s="18" t="s">
        <v>709</v>
      </c>
      <c r="E3" s="18" t="s">
        <v>628</v>
      </c>
      <c r="F3" s="17" t="s">
        <v>562</v>
      </c>
      <c r="G3" s="18" t="s">
        <v>584</v>
      </c>
      <c r="H3" s="18" t="s">
        <v>636</v>
      </c>
      <c r="I3" s="18" t="s">
        <v>678</v>
      </c>
      <c r="J3" s="18" t="s">
        <v>666</v>
      </c>
      <c r="K3" s="18" t="s">
        <v>714</v>
      </c>
      <c r="L3" s="17" t="s">
        <v>569</v>
      </c>
    </row>
    <row r="4" spans="1:12" ht="15.75" thickBot="1" x14ac:dyDescent="0.3">
      <c r="A4" s="138">
        <v>0</v>
      </c>
      <c r="B4" s="137">
        <v>0</v>
      </c>
      <c r="C4" s="138">
        <v>0</v>
      </c>
      <c r="D4" s="137">
        <v>0</v>
      </c>
      <c r="E4" s="138">
        <v>0</v>
      </c>
      <c r="F4" s="137">
        <v>0</v>
      </c>
      <c r="G4" s="138">
        <v>0</v>
      </c>
      <c r="H4" s="137">
        <v>0</v>
      </c>
      <c r="I4" s="138">
        <v>0</v>
      </c>
      <c r="J4" s="137">
        <v>0</v>
      </c>
      <c r="K4" s="137">
        <v>0</v>
      </c>
      <c r="L4" s="137">
        <v>0</v>
      </c>
    </row>
    <row r="5" spans="1:12" ht="15.75" thickBot="1" x14ac:dyDescent="0.3">
      <c r="A5" s="138">
        <v>0</v>
      </c>
      <c r="B5" s="137">
        <v>0</v>
      </c>
      <c r="C5" s="138">
        <v>0</v>
      </c>
      <c r="D5" s="137">
        <v>0</v>
      </c>
      <c r="E5" s="138">
        <v>0</v>
      </c>
      <c r="F5" s="137">
        <v>0</v>
      </c>
      <c r="G5" s="138">
        <v>0</v>
      </c>
      <c r="H5" s="137">
        <v>0</v>
      </c>
      <c r="I5" s="138">
        <v>0</v>
      </c>
      <c r="J5" s="137">
        <v>0</v>
      </c>
      <c r="K5" s="137">
        <v>0</v>
      </c>
      <c r="L5" s="137">
        <v>0</v>
      </c>
    </row>
    <row r="6" spans="1:12" ht="15.75" thickBot="1" x14ac:dyDescent="0.3">
      <c r="A6" s="138">
        <v>0</v>
      </c>
      <c r="B6" s="137">
        <v>0</v>
      </c>
      <c r="C6" s="138">
        <v>0</v>
      </c>
      <c r="D6" s="137">
        <v>0</v>
      </c>
      <c r="E6" s="138">
        <v>0</v>
      </c>
      <c r="F6" s="137">
        <v>0</v>
      </c>
      <c r="G6" s="138">
        <v>0</v>
      </c>
      <c r="H6" s="137">
        <v>0</v>
      </c>
      <c r="I6" s="138">
        <v>0</v>
      </c>
      <c r="J6" s="137">
        <v>0</v>
      </c>
      <c r="K6" s="137">
        <v>0</v>
      </c>
      <c r="L6" s="137">
        <v>0</v>
      </c>
    </row>
    <row r="7" spans="1:12" ht="15.75" thickBot="1" x14ac:dyDescent="0.3">
      <c r="A7" s="138">
        <v>0</v>
      </c>
      <c r="B7" s="137">
        <v>0</v>
      </c>
      <c r="C7" s="138">
        <v>0</v>
      </c>
      <c r="D7" s="137">
        <v>0</v>
      </c>
      <c r="E7" s="138">
        <v>0</v>
      </c>
      <c r="F7" s="137">
        <v>0</v>
      </c>
      <c r="G7" s="138">
        <v>0</v>
      </c>
      <c r="H7" s="137">
        <v>0</v>
      </c>
      <c r="I7" s="138">
        <v>0</v>
      </c>
      <c r="J7" s="137">
        <v>0</v>
      </c>
      <c r="K7" s="137">
        <v>0</v>
      </c>
      <c r="L7" s="137">
        <v>0</v>
      </c>
    </row>
    <row r="8" spans="1:12" ht="15.75" customHeight="1" thickBot="1" x14ac:dyDescent="0.3">
      <c r="A8" s="447" t="s">
        <v>611</v>
      </c>
      <c r="B8" s="448"/>
      <c r="C8" s="448"/>
      <c r="D8" s="448"/>
      <c r="E8" s="448"/>
      <c r="F8" s="448"/>
      <c r="G8" s="448"/>
      <c r="H8" s="448"/>
      <c r="I8" s="448"/>
      <c r="J8" s="449"/>
      <c r="K8" s="137">
        <v>0</v>
      </c>
      <c r="L8" s="137">
        <v>0</v>
      </c>
    </row>
    <row r="10" spans="1:12" ht="15.75" thickBot="1" x14ac:dyDescent="0.3">
      <c r="A10" s="343" t="s">
        <v>713</v>
      </c>
      <c r="B10" s="343"/>
      <c r="C10" s="343"/>
      <c r="D10" s="343"/>
      <c r="E10" s="343"/>
      <c r="F10" s="343"/>
      <c r="G10" s="343"/>
      <c r="H10" s="343"/>
      <c r="I10" s="343"/>
      <c r="J10" s="343"/>
      <c r="K10" s="343"/>
      <c r="L10" s="343"/>
    </row>
    <row r="11" spans="1:12" ht="102.75" thickBot="1" x14ac:dyDescent="0.3">
      <c r="A11" s="93" t="s">
        <v>712</v>
      </c>
      <c r="B11" s="18" t="s">
        <v>711</v>
      </c>
      <c r="C11" s="18" t="s">
        <v>718</v>
      </c>
      <c r="D11" s="18" t="s">
        <v>709</v>
      </c>
      <c r="E11" s="18" t="s">
        <v>617</v>
      </c>
      <c r="F11" s="18" t="s">
        <v>575</v>
      </c>
      <c r="G11" s="18" t="s">
        <v>574</v>
      </c>
      <c r="H11" s="18" t="s">
        <v>636</v>
      </c>
      <c r="I11" s="18" t="s">
        <v>678</v>
      </c>
      <c r="J11" s="18" t="s">
        <v>666</v>
      </c>
      <c r="K11" s="18" t="s">
        <v>581</v>
      </c>
      <c r="L11" s="17" t="s">
        <v>569</v>
      </c>
    </row>
    <row r="12" spans="1:12" ht="15.75" thickBot="1" x14ac:dyDescent="0.3">
      <c r="A12" s="138">
        <v>0</v>
      </c>
      <c r="B12" s="137">
        <v>0</v>
      </c>
      <c r="C12" s="137">
        <v>0</v>
      </c>
      <c r="D12" s="137">
        <v>0</v>
      </c>
      <c r="E12" s="137">
        <v>0</v>
      </c>
      <c r="F12" s="137">
        <v>0</v>
      </c>
      <c r="G12" s="137">
        <v>0</v>
      </c>
      <c r="H12" s="138">
        <v>0</v>
      </c>
      <c r="I12" s="137">
        <v>0</v>
      </c>
      <c r="J12" s="137">
        <v>0</v>
      </c>
      <c r="K12" s="137">
        <v>0</v>
      </c>
      <c r="L12" s="137">
        <v>0</v>
      </c>
    </row>
    <row r="13" spans="1:12" ht="15.75" thickBot="1" x14ac:dyDescent="0.3">
      <c r="A13" s="138">
        <v>0</v>
      </c>
      <c r="B13" s="137">
        <v>0</v>
      </c>
      <c r="C13" s="137">
        <v>0</v>
      </c>
      <c r="D13" s="137">
        <v>0</v>
      </c>
      <c r="E13" s="137">
        <v>0</v>
      </c>
      <c r="F13" s="137">
        <v>0</v>
      </c>
      <c r="G13" s="137">
        <v>0</v>
      </c>
      <c r="H13" s="138">
        <v>0</v>
      </c>
      <c r="I13" s="137">
        <v>0</v>
      </c>
      <c r="J13" s="137">
        <v>0</v>
      </c>
      <c r="K13" s="137">
        <v>0</v>
      </c>
      <c r="L13" s="137">
        <v>0</v>
      </c>
    </row>
    <row r="14" spans="1:12" ht="15.75" thickBot="1" x14ac:dyDescent="0.3">
      <c r="A14" s="138">
        <v>0</v>
      </c>
      <c r="B14" s="137">
        <v>0</v>
      </c>
      <c r="C14" s="137">
        <v>0</v>
      </c>
      <c r="D14" s="137">
        <v>0</v>
      </c>
      <c r="E14" s="137">
        <v>0</v>
      </c>
      <c r="F14" s="137">
        <v>0</v>
      </c>
      <c r="G14" s="137">
        <v>0</v>
      </c>
      <c r="H14" s="138">
        <v>0</v>
      </c>
      <c r="I14" s="137">
        <v>0</v>
      </c>
      <c r="J14" s="137">
        <v>0</v>
      </c>
      <c r="K14" s="137">
        <v>0</v>
      </c>
      <c r="L14" s="137">
        <v>0</v>
      </c>
    </row>
    <row r="15" spans="1:12" ht="15.75" thickBot="1" x14ac:dyDescent="0.3">
      <c r="A15" s="138">
        <v>0</v>
      </c>
      <c r="B15" s="137">
        <v>0</v>
      </c>
      <c r="C15" s="137">
        <v>0</v>
      </c>
      <c r="D15" s="137">
        <v>0</v>
      </c>
      <c r="E15" s="137">
        <v>0</v>
      </c>
      <c r="F15" s="137">
        <v>0</v>
      </c>
      <c r="G15" s="137">
        <v>0</v>
      </c>
      <c r="H15" s="138">
        <v>0</v>
      </c>
      <c r="I15" s="137">
        <v>0</v>
      </c>
      <c r="J15" s="137">
        <v>0</v>
      </c>
      <c r="K15" s="137">
        <v>0</v>
      </c>
      <c r="L15" s="137">
        <v>0</v>
      </c>
    </row>
    <row r="16" spans="1:12" ht="15.75" thickBot="1" x14ac:dyDescent="0.3">
      <c r="A16" s="447" t="s">
        <v>611</v>
      </c>
      <c r="B16" s="448"/>
      <c r="C16" s="448"/>
      <c r="D16" s="448"/>
      <c r="E16" s="448"/>
      <c r="F16" s="448"/>
      <c r="G16" s="448"/>
      <c r="H16" s="448"/>
      <c r="I16" s="448"/>
      <c r="J16" s="449"/>
      <c r="K16" s="137">
        <v>0</v>
      </c>
      <c r="L16" s="137">
        <v>0</v>
      </c>
    </row>
  </sheetData>
  <mergeCells count="5">
    <mergeCell ref="A1:L1"/>
    <mergeCell ref="A2:L2"/>
    <mergeCell ref="A8:J8"/>
    <mergeCell ref="A10:L10"/>
    <mergeCell ref="A16:J16"/>
  </mergeCells>
  <pageMargins left="0.39370078740157483" right="0.39370078740157483"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8"/>
  <sheetViews>
    <sheetView topLeftCell="A22" workbookViewId="0">
      <selection activeCell="C41" sqref="C41:C42"/>
    </sheetView>
  </sheetViews>
  <sheetFormatPr defaultRowHeight="15" x14ac:dyDescent="0.25"/>
  <cols>
    <col min="1" max="1" width="39.85546875" customWidth="1"/>
    <col min="2" max="2" width="18.5703125" style="44" customWidth="1"/>
    <col min="3" max="3" width="31.140625" customWidth="1"/>
    <col min="4" max="4" width="9.5703125" bestFit="1" customWidth="1"/>
  </cols>
  <sheetData>
    <row r="1" spans="1:3" ht="40.5" customHeight="1" x14ac:dyDescent="0.25">
      <c r="A1" s="378" t="s">
        <v>160</v>
      </c>
      <c r="B1" s="379"/>
      <c r="C1" s="379"/>
    </row>
    <row r="2" spans="1:3" ht="15.75" thickBot="1" x14ac:dyDescent="0.3"/>
    <row r="3" spans="1:3" ht="29.25" customHeight="1" thickBot="1" x14ac:dyDescent="0.3">
      <c r="A3" s="45" t="s">
        <v>0</v>
      </c>
      <c r="B3" s="46" t="s">
        <v>1</v>
      </c>
      <c r="C3" s="47" t="s">
        <v>161</v>
      </c>
    </row>
    <row r="4" spans="1:3" ht="25.5" x14ac:dyDescent="0.25">
      <c r="A4" s="5" t="s">
        <v>162</v>
      </c>
      <c r="B4" s="363" t="s">
        <v>163</v>
      </c>
      <c r="C4" s="374">
        <v>0</v>
      </c>
    </row>
    <row r="5" spans="1:3" ht="15.75" thickBot="1" x14ac:dyDescent="0.3">
      <c r="A5" s="6" t="s">
        <v>5</v>
      </c>
      <c r="B5" s="364"/>
      <c r="C5" s="375"/>
    </row>
    <row r="6" spans="1:3" ht="20.25" customHeight="1" x14ac:dyDescent="0.25">
      <c r="A6" s="369" t="s">
        <v>164</v>
      </c>
      <c r="B6" s="363" t="s">
        <v>9</v>
      </c>
      <c r="C6" s="374">
        <v>0</v>
      </c>
    </row>
    <row r="7" spans="1:3" ht="15.75" thickBot="1" x14ac:dyDescent="0.3">
      <c r="A7" s="370"/>
      <c r="B7" s="364"/>
      <c r="C7" s="375"/>
    </row>
    <row r="8" spans="1:3" ht="25.5" x14ac:dyDescent="0.25">
      <c r="A8" s="11" t="s">
        <v>11</v>
      </c>
      <c r="B8" s="48"/>
      <c r="C8" s="374">
        <v>0</v>
      </c>
    </row>
    <row r="9" spans="1:3" ht="15.75" thickBot="1" x14ac:dyDescent="0.3">
      <c r="A9" s="12" t="s">
        <v>8</v>
      </c>
      <c r="B9" s="49" t="s">
        <v>12</v>
      </c>
      <c r="C9" s="375"/>
    </row>
    <row r="10" spans="1:3" ht="15.75" thickBot="1" x14ac:dyDescent="0.3">
      <c r="A10" s="12" t="s">
        <v>13</v>
      </c>
      <c r="B10" s="49" t="s">
        <v>14</v>
      </c>
      <c r="C10" s="4">
        <v>0</v>
      </c>
    </row>
    <row r="11" spans="1:3" ht="15.75" thickBot="1" x14ac:dyDescent="0.3">
      <c r="A11" s="12" t="s">
        <v>165</v>
      </c>
      <c r="B11" s="49" t="s">
        <v>16</v>
      </c>
      <c r="C11" s="4">
        <v>0</v>
      </c>
    </row>
    <row r="12" spans="1:3" x14ac:dyDescent="0.25">
      <c r="A12" s="369" t="s">
        <v>166</v>
      </c>
      <c r="B12" s="363" t="s">
        <v>18</v>
      </c>
      <c r="C12" s="374">
        <v>0</v>
      </c>
    </row>
    <row r="13" spans="1:3" ht="15.75" thickBot="1" x14ac:dyDescent="0.3">
      <c r="A13" s="370"/>
      <c r="B13" s="364"/>
      <c r="C13" s="375"/>
    </row>
    <row r="14" spans="1:3" x14ac:dyDescent="0.25">
      <c r="A14" s="369" t="s">
        <v>167</v>
      </c>
      <c r="B14" s="363" t="s">
        <v>20</v>
      </c>
      <c r="C14" s="374">
        <v>0</v>
      </c>
    </row>
    <row r="15" spans="1:3" ht="15.75" thickBot="1" x14ac:dyDescent="0.3">
      <c r="A15" s="370"/>
      <c r="B15" s="364"/>
      <c r="C15" s="375"/>
    </row>
    <row r="16" spans="1:3" ht="25.5" x14ac:dyDescent="0.25">
      <c r="A16" s="5" t="s">
        <v>168</v>
      </c>
      <c r="B16" s="48" t="s">
        <v>22</v>
      </c>
      <c r="C16" s="376">
        <f>C18</f>
        <v>6732295.5300000003</v>
      </c>
    </row>
    <row r="17" spans="1:3" ht="15.75" thickBot="1" x14ac:dyDescent="0.3">
      <c r="A17" s="6" t="s">
        <v>5</v>
      </c>
      <c r="B17" s="49" t="s">
        <v>23</v>
      </c>
      <c r="C17" s="377"/>
    </row>
    <row r="18" spans="1:3" x14ac:dyDescent="0.25">
      <c r="A18" s="369" t="s">
        <v>169</v>
      </c>
      <c r="B18" s="363" t="s">
        <v>25</v>
      </c>
      <c r="C18" s="376">
        <v>6732295.5300000003</v>
      </c>
    </row>
    <row r="19" spans="1:3" ht="15.75" thickBot="1" x14ac:dyDescent="0.3">
      <c r="A19" s="370"/>
      <c r="B19" s="364"/>
      <c r="C19" s="377"/>
    </row>
    <row r="20" spans="1:3" ht="25.5" x14ac:dyDescent="0.25">
      <c r="A20" s="11" t="s">
        <v>170</v>
      </c>
      <c r="B20" s="48"/>
      <c r="C20" s="374">
        <v>0</v>
      </c>
    </row>
    <row r="21" spans="1:3" ht="15.75" thickBot="1" x14ac:dyDescent="0.3">
      <c r="A21" s="12" t="s">
        <v>8</v>
      </c>
      <c r="B21" s="49" t="s">
        <v>28</v>
      </c>
      <c r="C21" s="375"/>
    </row>
    <row r="22" spans="1:3" ht="15.75" thickBot="1" x14ac:dyDescent="0.3">
      <c r="A22" s="12" t="s">
        <v>13</v>
      </c>
      <c r="B22" s="49" t="s">
        <v>29</v>
      </c>
      <c r="C22" s="4">
        <v>0</v>
      </c>
    </row>
    <row r="23" spans="1:3" ht="15.75" thickBot="1" x14ac:dyDescent="0.3">
      <c r="A23" s="12" t="s">
        <v>171</v>
      </c>
      <c r="B23" s="49" t="s">
        <v>31</v>
      </c>
      <c r="C23" s="4">
        <v>0</v>
      </c>
    </row>
    <row r="24" spans="1:3" x14ac:dyDescent="0.25">
      <c r="A24" s="369" t="s">
        <v>172</v>
      </c>
      <c r="B24" s="363" t="s">
        <v>33</v>
      </c>
      <c r="C24" s="374">
        <v>0</v>
      </c>
    </row>
    <row r="25" spans="1:3" ht="15.75" thickBot="1" x14ac:dyDescent="0.3">
      <c r="A25" s="370"/>
      <c r="B25" s="364"/>
      <c r="C25" s="375"/>
    </row>
    <row r="26" spans="1:3" x14ac:dyDescent="0.25">
      <c r="A26" s="28" t="s">
        <v>173</v>
      </c>
      <c r="B26" s="48" t="s">
        <v>174</v>
      </c>
      <c r="C26" s="371">
        <v>442.05</v>
      </c>
    </row>
    <row r="27" spans="1:3" ht="15.75" thickBot="1" x14ac:dyDescent="0.3">
      <c r="A27" s="29" t="s">
        <v>175</v>
      </c>
      <c r="B27" s="49" t="s">
        <v>176</v>
      </c>
      <c r="C27" s="373"/>
    </row>
    <row r="28" spans="1:3" ht="15.75" thickBot="1" x14ac:dyDescent="0.3">
      <c r="A28" s="29" t="s">
        <v>177</v>
      </c>
      <c r="B28" s="208" t="s">
        <v>9</v>
      </c>
      <c r="C28" s="209">
        <v>43.29</v>
      </c>
    </row>
    <row r="29" spans="1:3" ht="15.75" thickBot="1" x14ac:dyDescent="0.3">
      <c r="A29" s="29" t="s">
        <v>178</v>
      </c>
      <c r="B29" s="208" t="s">
        <v>12</v>
      </c>
      <c r="C29" s="209">
        <v>398.76</v>
      </c>
    </row>
    <row r="30" spans="1:3" ht="26.25" thickBot="1" x14ac:dyDescent="0.3">
      <c r="A30" s="29" t="s">
        <v>179</v>
      </c>
      <c r="B30" s="49" t="s">
        <v>18</v>
      </c>
      <c r="C30" s="4">
        <v>0</v>
      </c>
    </row>
    <row r="31" spans="1:3" ht="26.25" thickBot="1" x14ac:dyDescent="0.3">
      <c r="A31" s="29" t="s">
        <v>180</v>
      </c>
      <c r="B31" s="49" t="s">
        <v>20</v>
      </c>
      <c r="C31" s="4">
        <v>0</v>
      </c>
    </row>
    <row r="32" spans="1:3" ht="25.5" x14ac:dyDescent="0.25">
      <c r="A32" s="28" t="s">
        <v>181</v>
      </c>
      <c r="B32" s="48" t="s">
        <v>22</v>
      </c>
      <c r="C32" s="361">
        <v>0</v>
      </c>
    </row>
    <row r="33" spans="1:3" ht="15.75" thickBot="1" x14ac:dyDescent="0.3">
      <c r="A33" s="29" t="s">
        <v>8</v>
      </c>
      <c r="B33" s="49" t="s">
        <v>182</v>
      </c>
      <c r="C33" s="362"/>
    </row>
    <row r="34" spans="1:3" x14ac:dyDescent="0.25">
      <c r="A34" s="369" t="s">
        <v>183</v>
      </c>
      <c r="B34" s="363" t="s">
        <v>25</v>
      </c>
      <c r="C34" s="361">
        <v>0</v>
      </c>
    </row>
    <row r="35" spans="1:3" ht="23.25" customHeight="1" thickBot="1" x14ac:dyDescent="0.3">
      <c r="A35" s="370"/>
      <c r="B35" s="364"/>
      <c r="C35" s="362"/>
    </row>
    <row r="36" spans="1:3" x14ac:dyDescent="0.25">
      <c r="A36" s="369" t="s">
        <v>184</v>
      </c>
      <c r="B36" s="363" t="s">
        <v>28</v>
      </c>
      <c r="C36" s="361">
        <v>0</v>
      </c>
    </row>
    <row r="37" spans="1:3" ht="15.75" thickBot="1" x14ac:dyDescent="0.3">
      <c r="A37" s="370"/>
      <c r="B37" s="364"/>
      <c r="C37" s="362"/>
    </row>
    <row r="38" spans="1:3" x14ac:dyDescent="0.25">
      <c r="A38" s="28" t="s">
        <v>185</v>
      </c>
      <c r="B38" s="48" t="s">
        <v>174</v>
      </c>
      <c r="C38" s="371">
        <f>C40+C43</f>
        <v>5427903.5199999996</v>
      </c>
    </row>
    <row r="39" spans="1:3" ht="29.25" customHeight="1" thickBot="1" x14ac:dyDescent="0.3">
      <c r="A39" s="29" t="s">
        <v>8</v>
      </c>
      <c r="B39" s="49" t="s">
        <v>186</v>
      </c>
      <c r="C39" s="372"/>
    </row>
    <row r="40" spans="1:3" ht="26.25" thickBot="1" x14ac:dyDescent="0.3">
      <c r="A40" s="203" t="s">
        <v>952</v>
      </c>
      <c r="B40" s="49" t="s">
        <v>9</v>
      </c>
      <c r="C40" s="51">
        <v>5423938.5199999996</v>
      </c>
    </row>
    <row r="41" spans="1:3" x14ac:dyDescent="0.25">
      <c r="A41" s="28" t="s">
        <v>187</v>
      </c>
      <c r="B41" s="363" t="s">
        <v>188</v>
      </c>
      <c r="C41" s="361">
        <v>0</v>
      </c>
    </row>
    <row r="42" spans="1:3" ht="15.75" thickBot="1" x14ac:dyDescent="0.3">
      <c r="A42" s="29" t="s">
        <v>8</v>
      </c>
      <c r="B42" s="364"/>
      <c r="C42" s="362"/>
    </row>
    <row r="43" spans="1:3" ht="16.5" thickBot="1" x14ac:dyDescent="0.3">
      <c r="A43" s="29" t="s">
        <v>189</v>
      </c>
      <c r="B43" s="49" t="s">
        <v>188</v>
      </c>
      <c r="C43" s="224">
        <v>3965</v>
      </c>
    </row>
    <row r="44" spans="1:3" ht="26.25" thickBot="1" x14ac:dyDescent="0.3">
      <c r="A44" s="29" t="s">
        <v>190</v>
      </c>
      <c r="B44" s="49" t="s">
        <v>188</v>
      </c>
      <c r="C44" s="52">
        <v>0</v>
      </c>
    </row>
    <row r="45" spans="1:3" ht="16.5" thickBot="1" x14ac:dyDescent="0.3">
      <c r="A45" s="29" t="s">
        <v>191</v>
      </c>
      <c r="B45" s="49" t="s">
        <v>20</v>
      </c>
      <c r="C45" s="52">
        <v>0</v>
      </c>
    </row>
    <row r="46" spans="1:3" x14ac:dyDescent="0.25">
      <c r="A46" s="28" t="s">
        <v>192</v>
      </c>
      <c r="B46" s="363" t="s">
        <v>193</v>
      </c>
      <c r="C46" s="361">
        <v>0</v>
      </c>
    </row>
    <row r="47" spans="1:3" ht="15.75" thickBot="1" x14ac:dyDescent="0.3">
      <c r="A47" s="29" t="s">
        <v>8</v>
      </c>
      <c r="B47" s="364"/>
      <c r="C47" s="362"/>
    </row>
    <row r="48" spans="1:3" ht="16.5" thickBot="1" x14ac:dyDescent="0.3">
      <c r="A48" s="29" t="s">
        <v>189</v>
      </c>
      <c r="B48" s="49" t="s">
        <v>193</v>
      </c>
      <c r="C48" s="52">
        <v>0</v>
      </c>
    </row>
    <row r="49" spans="1:3" ht="26.25" thickBot="1" x14ac:dyDescent="0.3">
      <c r="A49" s="29" t="s">
        <v>190</v>
      </c>
      <c r="B49" s="49" t="s">
        <v>193</v>
      </c>
      <c r="C49" s="52">
        <v>0</v>
      </c>
    </row>
    <row r="50" spans="1:3" x14ac:dyDescent="0.25">
      <c r="A50" s="28" t="s">
        <v>194</v>
      </c>
      <c r="B50" s="361"/>
      <c r="C50" s="361">
        <v>0</v>
      </c>
    </row>
    <row r="51" spans="1:3" ht="15.75" thickBot="1" x14ac:dyDescent="0.3">
      <c r="A51" s="29" t="s">
        <v>8</v>
      </c>
      <c r="B51" s="362"/>
      <c r="C51" s="362"/>
    </row>
    <row r="52" spans="1:3" ht="16.5" thickBot="1" x14ac:dyDescent="0.3">
      <c r="A52" s="29" t="s">
        <v>195</v>
      </c>
      <c r="B52" s="52"/>
      <c r="C52" s="52">
        <v>0</v>
      </c>
    </row>
    <row r="53" spans="1:3" ht="16.5" thickBot="1" x14ac:dyDescent="0.3">
      <c r="A53" s="29" t="s">
        <v>196</v>
      </c>
      <c r="B53" s="52"/>
      <c r="C53" s="52">
        <v>0</v>
      </c>
    </row>
    <row r="54" spans="1:3" ht="16.5" thickBot="1" x14ac:dyDescent="0.3">
      <c r="A54" s="29" t="s">
        <v>197</v>
      </c>
      <c r="B54" s="52"/>
      <c r="C54" s="52">
        <v>0</v>
      </c>
    </row>
    <row r="55" spans="1:3" ht="26.25" thickBot="1" x14ac:dyDescent="0.3">
      <c r="A55" s="29" t="s">
        <v>198</v>
      </c>
      <c r="B55" s="52"/>
      <c r="C55" s="52">
        <v>0</v>
      </c>
    </row>
    <row r="56" spans="1:3" ht="16.5" thickBot="1" x14ac:dyDescent="0.3">
      <c r="A56" s="29" t="s">
        <v>199</v>
      </c>
      <c r="B56" s="52"/>
      <c r="C56" s="52">
        <v>0</v>
      </c>
    </row>
    <row r="57" spans="1:3" ht="16.5" thickBot="1" x14ac:dyDescent="0.3">
      <c r="A57" s="29" t="s">
        <v>200</v>
      </c>
      <c r="B57" s="52"/>
      <c r="C57" s="52">
        <v>0</v>
      </c>
    </row>
    <row r="58" spans="1:3" ht="16.5" thickBot="1" x14ac:dyDescent="0.3">
      <c r="A58" s="29" t="s">
        <v>201</v>
      </c>
      <c r="B58" s="52"/>
      <c r="C58" s="52">
        <v>0</v>
      </c>
    </row>
    <row r="59" spans="1:3" ht="16.5" thickBot="1" x14ac:dyDescent="0.3">
      <c r="A59" s="29" t="s">
        <v>202</v>
      </c>
      <c r="B59" s="52"/>
      <c r="C59" s="52">
        <v>0</v>
      </c>
    </row>
    <row r="60" spans="1:3" ht="26.25" thickBot="1" x14ac:dyDescent="0.3">
      <c r="A60" s="29" t="s">
        <v>203</v>
      </c>
      <c r="B60" s="52"/>
      <c r="C60" s="52">
        <v>0</v>
      </c>
    </row>
    <row r="61" spans="1:3" ht="15.75" x14ac:dyDescent="0.25">
      <c r="A61" s="369" t="s">
        <v>204</v>
      </c>
      <c r="B61" s="53" t="s">
        <v>22</v>
      </c>
      <c r="C61" s="361">
        <v>0</v>
      </c>
    </row>
    <row r="62" spans="1:3" ht="16.5" thickBot="1" x14ac:dyDescent="0.3">
      <c r="A62" s="370"/>
      <c r="B62" s="52" t="s">
        <v>205</v>
      </c>
      <c r="C62" s="362"/>
    </row>
    <row r="63" spans="1:3" ht="25.5" x14ac:dyDescent="0.25">
      <c r="A63" s="28" t="s">
        <v>206</v>
      </c>
      <c r="B63" s="48"/>
      <c r="C63" s="361">
        <v>0</v>
      </c>
    </row>
    <row r="64" spans="1:3" ht="15.75" thickBot="1" x14ac:dyDescent="0.3">
      <c r="A64" s="29" t="s">
        <v>8</v>
      </c>
      <c r="B64" s="49" t="s">
        <v>207</v>
      </c>
      <c r="C64" s="362"/>
    </row>
    <row r="65" spans="1:3" ht="16.5" thickBot="1" x14ac:dyDescent="0.3">
      <c r="A65" s="29" t="s">
        <v>208</v>
      </c>
      <c r="B65" s="49" t="s">
        <v>207</v>
      </c>
      <c r="C65" s="52">
        <v>0</v>
      </c>
    </row>
    <row r="66" spans="1:3" ht="16.5" thickBot="1" x14ac:dyDescent="0.3">
      <c r="A66" s="29" t="s">
        <v>209</v>
      </c>
      <c r="B66" s="49" t="s">
        <v>207</v>
      </c>
      <c r="C66" s="52">
        <v>0</v>
      </c>
    </row>
    <row r="67" spans="1:3" x14ac:dyDescent="0.25">
      <c r="A67" s="28" t="s">
        <v>210</v>
      </c>
      <c r="B67" s="363" t="s">
        <v>211</v>
      </c>
      <c r="C67" s="361">
        <v>0</v>
      </c>
    </row>
    <row r="68" spans="1:3" ht="15.75" thickBot="1" x14ac:dyDescent="0.3">
      <c r="A68" s="29" t="s">
        <v>8</v>
      </c>
      <c r="B68" s="364"/>
      <c r="C68" s="362"/>
    </row>
    <row r="69" spans="1:3" ht="22.5" customHeight="1" x14ac:dyDescent="0.25">
      <c r="A69" s="369" t="s">
        <v>212</v>
      </c>
      <c r="B69" s="363" t="s">
        <v>213</v>
      </c>
      <c r="C69" s="361">
        <v>0</v>
      </c>
    </row>
    <row r="70" spans="1:3" ht="15.75" thickBot="1" x14ac:dyDescent="0.3">
      <c r="A70" s="370"/>
      <c r="B70" s="364"/>
      <c r="C70" s="362"/>
    </row>
    <row r="71" spans="1:3" ht="25.5" x14ac:dyDescent="0.25">
      <c r="A71" s="28" t="s">
        <v>214</v>
      </c>
      <c r="B71" s="363" t="s">
        <v>215</v>
      </c>
      <c r="C71" s="361">
        <v>0</v>
      </c>
    </row>
    <row r="72" spans="1:3" ht="15.75" thickBot="1" x14ac:dyDescent="0.3">
      <c r="A72" s="29" t="s">
        <v>8</v>
      </c>
      <c r="B72" s="364"/>
      <c r="C72" s="362"/>
    </row>
    <row r="73" spans="1:3" ht="16.5" thickBot="1" x14ac:dyDescent="0.3">
      <c r="A73" s="29" t="s">
        <v>216</v>
      </c>
      <c r="B73" s="49" t="s">
        <v>215</v>
      </c>
      <c r="C73" s="52">
        <v>0</v>
      </c>
    </row>
    <row r="74" spans="1:3" ht="16.5" thickBot="1" x14ac:dyDescent="0.3">
      <c r="A74" s="29" t="s">
        <v>209</v>
      </c>
      <c r="B74" s="49" t="s">
        <v>215</v>
      </c>
      <c r="C74" s="52">
        <v>0</v>
      </c>
    </row>
    <row r="75" spans="1:3" x14ac:dyDescent="0.25">
      <c r="A75" s="369" t="s">
        <v>217</v>
      </c>
      <c r="B75" s="363" t="s">
        <v>218</v>
      </c>
      <c r="C75" s="361">
        <v>0</v>
      </c>
    </row>
    <row r="76" spans="1:3" ht="15.75" thickBot="1" x14ac:dyDescent="0.3">
      <c r="A76" s="370"/>
      <c r="B76" s="364"/>
      <c r="C76" s="362"/>
    </row>
    <row r="77" spans="1:3" x14ac:dyDescent="0.25">
      <c r="A77" s="28" t="s">
        <v>219</v>
      </c>
      <c r="B77" s="363" t="s">
        <v>220</v>
      </c>
      <c r="C77" s="361">
        <v>0</v>
      </c>
    </row>
    <row r="78" spans="1:3" ht="15.75" thickBot="1" x14ac:dyDescent="0.3">
      <c r="A78" s="29" t="s">
        <v>8</v>
      </c>
      <c r="B78" s="364"/>
      <c r="C78" s="362"/>
    </row>
    <row r="79" spans="1:3" ht="16.5" thickBot="1" x14ac:dyDescent="0.3">
      <c r="A79" s="29" t="s">
        <v>216</v>
      </c>
      <c r="B79" s="49" t="s">
        <v>220</v>
      </c>
      <c r="C79" s="52">
        <v>0</v>
      </c>
    </row>
    <row r="80" spans="1:3" ht="16.5" thickBot="1" x14ac:dyDescent="0.3">
      <c r="A80" s="29" t="s">
        <v>209</v>
      </c>
      <c r="B80" s="49" t="s">
        <v>220</v>
      </c>
      <c r="C80" s="52">
        <v>0</v>
      </c>
    </row>
    <row r="81" spans="1:3" x14ac:dyDescent="0.25">
      <c r="A81" s="369" t="s">
        <v>221</v>
      </c>
      <c r="B81" s="48" t="s">
        <v>222</v>
      </c>
      <c r="C81" s="361">
        <v>0</v>
      </c>
    </row>
    <row r="82" spans="1:3" ht="15.75" thickBot="1" x14ac:dyDescent="0.3">
      <c r="A82" s="370"/>
      <c r="B82" s="49" t="s">
        <v>223</v>
      </c>
      <c r="C82" s="362"/>
    </row>
    <row r="83" spans="1:3" ht="26.25" thickBot="1" x14ac:dyDescent="0.3">
      <c r="A83" s="29" t="s">
        <v>224</v>
      </c>
      <c r="B83" s="49" t="s">
        <v>225</v>
      </c>
      <c r="C83" s="52">
        <v>0</v>
      </c>
    </row>
    <row r="84" spans="1:3" ht="16.5" thickBot="1" x14ac:dyDescent="0.3">
      <c r="A84" s="29" t="s">
        <v>216</v>
      </c>
      <c r="B84" s="49" t="s">
        <v>225</v>
      </c>
      <c r="C84" s="52">
        <v>0</v>
      </c>
    </row>
    <row r="85" spans="1:3" ht="16.5" thickBot="1" x14ac:dyDescent="0.3">
      <c r="A85" s="29" t="s">
        <v>209</v>
      </c>
      <c r="B85" s="49" t="s">
        <v>225</v>
      </c>
      <c r="C85" s="52">
        <v>0</v>
      </c>
    </row>
    <row r="86" spans="1:3" ht="20.25" customHeight="1" x14ac:dyDescent="0.25">
      <c r="A86" s="369" t="s">
        <v>226</v>
      </c>
      <c r="B86" s="48" t="s">
        <v>227</v>
      </c>
      <c r="C86" s="361">
        <v>0</v>
      </c>
    </row>
    <row r="87" spans="1:3" ht="15.75" thickBot="1" x14ac:dyDescent="0.3">
      <c r="A87" s="370"/>
      <c r="B87" s="49" t="s">
        <v>205</v>
      </c>
      <c r="C87" s="362"/>
    </row>
    <row r="88" spans="1:3" x14ac:dyDescent="0.25">
      <c r="A88" s="28" t="s">
        <v>228</v>
      </c>
      <c r="B88" s="363" t="s">
        <v>229</v>
      </c>
      <c r="C88" s="361">
        <v>0</v>
      </c>
    </row>
    <row r="89" spans="1:3" ht="15.75" thickBot="1" x14ac:dyDescent="0.3">
      <c r="A89" s="29" t="s">
        <v>8</v>
      </c>
      <c r="B89" s="364"/>
      <c r="C89" s="362"/>
    </row>
    <row r="90" spans="1:3" ht="16.5" thickBot="1" x14ac:dyDescent="0.3">
      <c r="A90" s="29" t="s">
        <v>216</v>
      </c>
      <c r="B90" s="49" t="s">
        <v>229</v>
      </c>
      <c r="C90" s="52">
        <v>0</v>
      </c>
    </row>
    <row r="91" spans="1:3" ht="16.5" thickBot="1" x14ac:dyDescent="0.3">
      <c r="A91" s="29" t="s">
        <v>209</v>
      </c>
      <c r="B91" s="49" t="s">
        <v>229</v>
      </c>
      <c r="C91" s="52">
        <v>0</v>
      </c>
    </row>
    <row r="92" spans="1:3" ht="15.75" x14ac:dyDescent="0.25">
      <c r="A92" s="369" t="s">
        <v>230</v>
      </c>
      <c r="B92" s="53" t="s">
        <v>231</v>
      </c>
      <c r="C92" s="361">
        <v>0</v>
      </c>
    </row>
    <row r="93" spans="1:3" ht="16.5" thickBot="1" x14ac:dyDescent="0.3">
      <c r="A93" s="370"/>
      <c r="B93" s="52" t="s">
        <v>205</v>
      </c>
      <c r="C93" s="362"/>
    </row>
    <row r="94" spans="1:3" x14ac:dyDescent="0.25">
      <c r="A94" s="28" t="s">
        <v>232</v>
      </c>
      <c r="B94" s="363" t="s">
        <v>233</v>
      </c>
      <c r="C94" s="361">
        <v>0</v>
      </c>
    </row>
    <row r="95" spans="1:3" ht="15.75" thickBot="1" x14ac:dyDescent="0.3">
      <c r="A95" s="29" t="s">
        <v>8</v>
      </c>
      <c r="B95" s="364"/>
      <c r="C95" s="362"/>
    </row>
    <row r="96" spans="1:3" ht="16.5" thickBot="1" x14ac:dyDescent="0.3">
      <c r="A96" s="29" t="s">
        <v>216</v>
      </c>
      <c r="B96" s="49" t="s">
        <v>233</v>
      </c>
      <c r="C96" s="52">
        <v>0</v>
      </c>
    </row>
    <row r="97" spans="1:4" ht="16.5" thickBot="1" x14ac:dyDescent="0.3">
      <c r="A97" s="29" t="s">
        <v>209</v>
      </c>
      <c r="B97" s="49" t="s">
        <v>233</v>
      </c>
      <c r="C97" s="52">
        <v>0</v>
      </c>
    </row>
    <row r="98" spans="1:4" ht="25.5" x14ac:dyDescent="0.25">
      <c r="A98" s="54" t="s">
        <v>234</v>
      </c>
      <c r="B98" s="365" t="s">
        <v>235</v>
      </c>
      <c r="C98" s="367">
        <v>5429473.2800000003</v>
      </c>
    </row>
    <row r="99" spans="1:4" ht="15.75" thickBot="1" x14ac:dyDescent="0.3">
      <c r="A99" s="55" t="s">
        <v>8</v>
      </c>
      <c r="B99" s="366"/>
      <c r="C99" s="368"/>
    </row>
    <row r="100" spans="1:4" ht="16.5" thickBot="1" x14ac:dyDescent="0.3">
      <c r="A100" s="55" t="s">
        <v>236</v>
      </c>
      <c r="B100" s="50"/>
      <c r="C100" s="56"/>
    </row>
    <row r="101" spans="1:4" ht="16.5" thickBot="1" x14ac:dyDescent="0.3">
      <c r="A101" s="29" t="s">
        <v>237</v>
      </c>
      <c r="B101" s="52" t="s">
        <v>238</v>
      </c>
      <c r="C101" s="51">
        <f>319934.35+399711.38+166482.52</f>
        <v>886128.25</v>
      </c>
    </row>
    <row r="102" spans="1:4" ht="16.5" thickBot="1" x14ac:dyDescent="0.3">
      <c r="A102" s="29" t="s">
        <v>239</v>
      </c>
      <c r="B102" s="52"/>
      <c r="C102" s="50">
        <v>0</v>
      </c>
    </row>
    <row r="103" spans="1:4" ht="16.5" thickBot="1" x14ac:dyDescent="0.3">
      <c r="A103" s="12" t="s">
        <v>240</v>
      </c>
      <c r="B103" s="52"/>
      <c r="C103" s="50">
        <v>0</v>
      </c>
    </row>
    <row r="104" spans="1:4" ht="16.5" thickBot="1" x14ac:dyDescent="0.3">
      <c r="A104" s="12" t="s">
        <v>241</v>
      </c>
      <c r="B104" s="52"/>
      <c r="C104" s="51">
        <f>7747.13+6957.8+6092.85</f>
        <v>20797.78</v>
      </c>
    </row>
    <row r="105" spans="1:4" ht="16.5" thickBot="1" x14ac:dyDescent="0.3">
      <c r="A105" s="29" t="s">
        <v>242</v>
      </c>
      <c r="B105" s="52"/>
      <c r="C105" s="50">
        <v>0</v>
      </c>
    </row>
    <row r="106" spans="1:4" ht="26.25" thickBot="1" x14ac:dyDescent="0.3">
      <c r="A106" s="29" t="s">
        <v>243</v>
      </c>
      <c r="B106" s="52"/>
      <c r="C106" s="50">
        <v>0</v>
      </c>
    </row>
    <row r="107" spans="1:4" ht="16.5" thickBot="1" x14ac:dyDescent="0.3">
      <c r="A107" s="29" t="s">
        <v>244</v>
      </c>
      <c r="B107" s="52"/>
      <c r="C107" s="51">
        <f>C98-(C101+C104)</f>
        <v>4522547.25</v>
      </c>
      <c r="D107" s="57"/>
    </row>
    <row r="108" spans="1:4" ht="16.5" thickBot="1" x14ac:dyDescent="0.3">
      <c r="A108" s="29" t="s">
        <v>245</v>
      </c>
      <c r="B108" s="52"/>
      <c r="C108" s="52">
        <v>0</v>
      </c>
      <c r="D108" s="57"/>
    </row>
    <row r="109" spans="1:4" ht="16.5" thickBot="1" x14ac:dyDescent="0.3">
      <c r="A109" s="29" t="s">
        <v>246</v>
      </c>
      <c r="B109" s="52"/>
      <c r="C109" s="52">
        <v>0</v>
      </c>
    </row>
    <row r="110" spans="1:4" ht="16.5" thickBot="1" x14ac:dyDescent="0.3">
      <c r="A110" s="29" t="s">
        <v>247</v>
      </c>
      <c r="B110" s="52"/>
      <c r="C110" s="52">
        <v>0</v>
      </c>
    </row>
    <row r="111" spans="1:4" ht="16.5" thickBot="1" x14ac:dyDescent="0.3">
      <c r="A111" s="29" t="s">
        <v>248</v>
      </c>
      <c r="B111" s="52"/>
      <c r="C111" s="52">
        <v>0</v>
      </c>
    </row>
    <row r="112" spans="1:4" ht="16.5" thickBot="1" x14ac:dyDescent="0.3">
      <c r="A112" s="29" t="s">
        <v>249</v>
      </c>
      <c r="B112" s="52"/>
      <c r="C112" s="52">
        <v>0</v>
      </c>
    </row>
    <row r="113" spans="1:3" ht="16.5" thickBot="1" x14ac:dyDescent="0.3">
      <c r="A113" s="29" t="s">
        <v>250</v>
      </c>
      <c r="B113" s="52"/>
      <c r="C113" s="52">
        <v>0</v>
      </c>
    </row>
    <row r="114" spans="1:3" ht="16.5" thickBot="1" x14ac:dyDescent="0.3">
      <c r="A114" s="29" t="s">
        <v>251</v>
      </c>
      <c r="B114" s="52"/>
      <c r="C114" s="52">
        <v>0</v>
      </c>
    </row>
    <row r="115" spans="1:3" ht="16.5" thickBot="1" x14ac:dyDescent="0.3">
      <c r="A115" s="29" t="s">
        <v>252</v>
      </c>
      <c r="B115" s="52"/>
      <c r="C115" s="52">
        <v>0</v>
      </c>
    </row>
    <row r="116" spans="1:3" ht="38.25" x14ac:dyDescent="0.25">
      <c r="A116" s="28" t="s">
        <v>253</v>
      </c>
      <c r="B116" s="361"/>
      <c r="C116" s="365">
        <v>0</v>
      </c>
    </row>
    <row r="117" spans="1:3" ht="15.75" thickBot="1" x14ac:dyDescent="0.3">
      <c r="A117" s="29" t="s">
        <v>254</v>
      </c>
      <c r="B117" s="362"/>
      <c r="C117" s="366"/>
    </row>
    <row r="118" spans="1:3" ht="16.5" thickBot="1" x14ac:dyDescent="0.3">
      <c r="A118" s="29" t="s">
        <v>255</v>
      </c>
      <c r="B118" s="52"/>
      <c r="C118" s="50">
        <v>0</v>
      </c>
    </row>
    <row r="119" spans="1:3" ht="16.5" thickBot="1" x14ac:dyDescent="0.3">
      <c r="A119" s="29" t="s">
        <v>256</v>
      </c>
      <c r="B119" s="52"/>
      <c r="C119" s="52">
        <v>0</v>
      </c>
    </row>
    <row r="120" spans="1:3" ht="16.5" thickBot="1" x14ac:dyDescent="0.3">
      <c r="A120" s="29" t="s">
        <v>257</v>
      </c>
      <c r="B120" s="52"/>
      <c r="C120" s="52">
        <v>0</v>
      </c>
    </row>
    <row r="121" spans="1:3" x14ac:dyDescent="0.25">
      <c r="A121" s="28" t="s">
        <v>258</v>
      </c>
      <c r="B121" s="361"/>
      <c r="C121" s="361">
        <v>0</v>
      </c>
    </row>
    <row r="122" spans="1:3" ht="15.75" thickBot="1" x14ac:dyDescent="0.3">
      <c r="A122" s="29" t="s">
        <v>259</v>
      </c>
      <c r="B122" s="362"/>
      <c r="C122" s="362"/>
    </row>
    <row r="123" spans="1:3" ht="26.25" thickBot="1" x14ac:dyDescent="0.3">
      <c r="A123" s="29" t="s">
        <v>260</v>
      </c>
      <c r="B123" s="52"/>
      <c r="C123" s="52">
        <v>0</v>
      </c>
    </row>
    <row r="124" spans="1:3" ht="16.5" thickBot="1" x14ac:dyDescent="0.3">
      <c r="A124" s="29" t="s">
        <v>261</v>
      </c>
      <c r="B124" s="52"/>
      <c r="C124" s="52">
        <v>0</v>
      </c>
    </row>
    <row r="125" spans="1:3" ht="26.25" thickBot="1" x14ac:dyDescent="0.3">
      <c r="A125" s="29" t="s">
        <v>262</v>
      </c>
      <c r="B125" s="52"/>
      <c r="C125" s="52">
        <v>0</v>
      </c>
    </row>
    <row r="126" spans="1:3" ht="39" thickBot="1" x14ac:dyDescent="0.3">
      <c r="A126" s="29" t="s">
        <v>263</v>
      </c>
      <c r="B126" s="52"/>
      <c r="C126" s="52">
        <v>0</v>
      </c>
    </row>
    <row r="127" spans="1:3" ht="16.5" thickBot="1" x14ac:dyDescent="0.3">
      <c r="A127" s="29" t="s">
        <v>264</v>
      </c>
      <c r="B127" s="52"/>
      <c r="C127" s="52">
        <v>0</v>
      </c>
    </row>
    <row r="128" spans="1:3" ht="25.5" x14ac:dyDescent="0.25">
      <c r="A128" s="28" t="s">
        <v>265</v>
      </c>
      <c r="B128" s="361"/>
      <c r="C128" s="361">
        <v>0</v>
      </c>
    </row>
    <row r="129" spans="1:3" ht="15.75" thickBot="1" x14ac:dyDescent="0.3">
      <c r="A129" s="29" t="s">
        <v>175</v>
      </c>
      <c r="B129" s="362"/>
      <c r="C129" s="362"/>
    </row>
    <row r="130" spans="1:3" ht="16.5" thickBot="1" x14ac:dyDescent="0.3">
      <c r="A130" s="29" t="s">
        <v>266</v>
      </c>
      <c r="B130" s="52"/>
      <c r="C130" s="52">
        <v>0</v>
      </c>
    </row>
    <row r="131" spans="1:3" ht="16.5" thickBot="1" x14ac:dyDescent="0.3">
      <c r="A131" s="29" t="s">
        <v>267</v>
      </c>
      <c r="B131" s="52"/>
      <c r="C131" s="52">
        <v>0</v>
      </c>
    </row>
    <row r="132" spans="1:3" ht="16.5" thickBot="1" x14ac:dyDescent="0.3">
      <c r="A132" s="29" t="s">
        <v>268</v>
      </c>
      <c r="B132" s="52"/>
      <c r="C132" s="52">
        <v>0</v>
      </c>
    </row>
    <row r="133" spans="1:3" ht="16.5" thickBot="1" x14ac:dyDescent="0.3">
      <c r="A133" s="29" t="s">
        <v>269</v>
      </c>
      <c r="B133" s="52"/>
      <c r="C133" s="52">
        <v>0</v>
      </c>
    </row>
    <row r="134" spans="1:3" ht="26.25" thickBot="1" x14ac:dyDescent="0.3">
      <c r="A134" s="29" t="s">
        <v>270</v>
      </c>
      <c r="B134" s="52"/>
      <c r="C134" s="52">
        <v>0</v>
      </c>
    </row>
    <row r="135" spans="1:3" ht="16.5" thickBot="1" x14ac:dyDescent="0.3">
      <c r="A135" s="29" t="s">
        <v>271</v>
      </c>
      <c r="B135" s="52"/>
      <c r="C135" s="52">
        <v>0</v>
      </c>
    </row>
    <row r="136" spans="1:3" ht="16.5" thickBot="1" x14ac:dyDescent="0.3">
      <c r="A136" s="29" t="s">
        <v>272</v>
      </c>
      <c r="B136" s="52"/>
      <c r="C136" s="52">
        <v>0</v>
      </c>
    </row>
    <row r="137" spans="1:3" ht="26.25" thickBot="1" x14ac:dyDescent="0.3">
      <c r="A137" s="12" t="s">
        <v>273</v>
      </c>
      <c r="B137" s="52"/>
      <c r="C137" s="52">
        <v>0</v>
      </c>
    </row>
    <row r="138" spans="1:3" ht="26.25" thickBot="1" x14ac:dyDescent="0.3">
      <c r="A138" s="12" t="s">
        <v>274</v>
      </c>
      <c r="B138" s="52" t="s">
        <v>275</v>
      </c>
      <c r="C138" s="52">
        <v>0</v>
      </c>
    </row>
  </sheetData>
  <mergeCells count="69">
    <mergeCell ref="A1:C1"/>
    <mergeCell ref="B4:B5"/>
    <mergeCell ref="C4:C5"/>
    <mergeCell ref="A6:A7"/>
    <mergeCell ref="B6:B7"/>
    <mergeCell ref="C6:C7"/>
    <mergeCell ref="A24:A25"/>
    <mergeCell ref="B24:B25"/>
    <mergeCell ref="C24:C25"/>
    <mergeCell ref="C8:C9"/>
    <mergeCell ref="A12:A13"/>
    <mergeCell ref="B12:B13"/>
    <mergeCell ref="C12:C13"/>
    <mergeCell ref="A14:A15"/>
    <mergeCell ref="B14:B15"/>
    <mergeCell ref="C14:C15"/>
    <mergeCell ref="C16:C17"/>
    <mergeCell ref="A18:A19"/>
    <mergeCell ref="B18:B19"/>
    <mergeCell ref="C18:C19"/>
    <mergeCell ref="C20:C21"/>
    <mergeCell ref="C26:C27"/>
    <mergeCell ref="C32:C33"/>
    <mergeCell ref="A34:A35"/>
    <mergeCell ref="B34:B35"/>
    <mergeCell ref="C34:C35"/>
    <mergeCell ref="A36:A37"/>
    <mergeCell ref="B36:B37"/>
    <mergeCell ref="C36:C37"/>
    <mergeCell ref="C38:C39"/>
    <mergeCell ref="B41:B42"/>
    <mergeCell ref="C41:C42"/>
    <mergeCell ref="A69:A70"/>
    <mergeCell ref="B69:B70"/>
    <mergeCell ref="C69:C70"/>
    <mergeCell ref="B46:B47"/>
    <mergeCell ref="C46:C47"/>
    <mergeCell ref="B50:B51"/>
    <mergeCell ref="C50:C51"/>
    <mergeCell ref="A61:A62"/>
    <mergeCell ref="C61:C62"/>
    <mergeCell ref="C63:C64"/>
    <mergeCell ref="B67:B68"/>
    <mergeCell ref="C67:C68"/>
    <mergeCell ref="B71:B72"/>
    <mergeCell ref="C71:C72"/>
    <mergeCell ref="A75:A76"/>
    <mergeCell ref="B75:B76"/>
    <mergeCell ref="C75:C76"/>
    <mergeCell ref="A81:A82"/>
    <mergeCell ref="C81:C82"/>
    <mergeCell ref="B77:B78"/>
    <mergeCell ref="C77:C78"/>
    <mergeCell ref="A86:A87"/>
    <mergeCell ref="C86:C87"/>
    <mergeCell ref="B88:B89"/>
    <mergeCell ref="C88:C89"/>
    <mergeCell ref="A92:A93"/>
    <mergeCell ref="C92:C93"/>
    <mergeCell ref="B121:B122"/>
    <mergeCell ref="C121:C122"/>
    <mergeCell ref="B128:B129"/>
    <mergeCell ref="C128:C129"/>
    <mergeCell ref="B94:B95"/>
    <mergeCell ref="C94:C95"/>
    <mergeCell ref="B98:B99"/>
    <mergeCell ref="C98:C99"/>
    <mergeCell ref="B116:B117"/>
    <mergeCell ref="C116:C117"/>
  </mergeCells>
  <pageMargins left="0.70866141732283472" right="0" top="0" bottom="0"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J17"/>
  <sheetViews>
    <sheetView view="pageLayout" topLeftCell="A7" workbookViewId="0">
      <selection activeCell="D13" sqref="D13"/>
    </sheetView>
  </sheetViews>
  <sheetFormatPr defaultRowHeight="15" x14ac:dyDescent="0.25"/>
  <cols>
    <col min="1" max="1" width="12.85546875" bestFit="1" customWidth="1"/>
    <col min="2" max="2" width="7.42578125" bestFit="1" customWidth="1"/>
    <col min="3" max="3" width="12.7109375" customWidth="1"/>
    <col min="4" max="4" width="25.7109375" customWidth="1"/>
    <col min="8" max="8" width="18.85546875" customWidth="1"/>
    <col min="10" max="10" width="18.42578125" customWidth="1"/>
  </cols>
  <sheetData>
    <row r="1" spans="1:10" ht="36" customHeight="1" x14ac:dyDescent="0.25">
      <c r="A1" s="381" t="s">
        <v>729</v>
      </c>
      <c r="B1" s="381"/>
      <c r="C1" s="381"/>
      <c r="D1" s="381"/>
      <c r="E1" s="381"/>
      <c r="F1" s="381"/>
      <c r="G1" s="381"/>
      <c r="H1" s="381"/>
      <c r="I1" s="381"/>
      <c r="J1" s="381"/>
    </row>
    <row r="2" spans="1:10" ht="49.5" customHeight="1" x14ac:dyDescent="0.25">
      <c r="A2" s="381" t="s">
        <v>728</v>
      </c>
      <c r="B2" s="381"/>
      <c r="C2" s="381"/>
      <c r="D2" s="381"/>
      <c r="E2" s="381"/>
      <c r="F2" s="381"/>
      <c r="G2" s="381"/>
      <c r="H2" s="381"/>
      <c r="I2" s="381"/>
      <c r="J2" s="381"/>
    </row>
    <row r="3" spans="1:10" ht="16.5" thickBot="1" x14ac:dyDescent="0.3">
      <c r="A3" s="465" t="s">
        <v>565</v>
      </c>
      <c r="B3" s="465"/>
      <c r="C3" s="465"/>
      <c r="D3" s="465"/>
      <c r="E3" s="465"/>
      <c r="F3" s="465"/>
      <c r="G3" s="465"/>
      <c r="H3" s="465"/>
      <c r="I3" s="465"/>
      <c r="J3" s="465"/>
    </row>
    <row r="4" spans="1:10" ht="64.5" thickBot="1" x14ac:dyDescent="0.3">
      <c r="A4" s="19" t="s">
        <v>727</v>
      </c>
      <c r="B4" s="17" t="s">
        <v>93</v>
      </c>
      <c r="C4" s="17" t="s">
        <v>94</v>
      </c>
      <c r="D4" s="17" t="s">
        <v>723</v>
      </c>
      <c r="E4" s="17" t="s">
        <v>96</v>
      </c>
      <c r="F4" s="17" t="s">
        <v>722</v>
      </c>
      <c r="G4" s="17" t="s">
        <v>628</v>
      </c>
      <c r="H4" s="17" t="s">
        <v>687</v>
      </c>
      <c r="I4" s="17" t="s">
        <v>584</v>
      </c>
      <c r="J4" s="17" t="s">
        <v>726</v>
      </c>
    </row>
    <row r="5" spans="1:10" ht="23.25" thickBot="1" x14ac:dyDescent="0.3">
      <c r="A5" s="148">
        <v>0</v>
      </c>
      <c r="B5" s="149">
        <v>0</v>
      </c>
      <c r="C5" s="148">
        <v>0</v>
      </c>
      <c r="D5" s="149">
        <v>0</v>
      </c>
      <c r="E5" s="148">
        <v>0</v>
      </c>
      <c r="F5" s="149">
        <v>0</v>
      </c>
      <c r="G5" s="148">
        <v>0</v>
      </c>
      <c r="H5" s="149">
        <v>0</v>
      </c>
      <c r="I5" s="148">
        <v>0</v>
      </c>
      <c r="J5" s="96">
        <v>0</v>
      </c>
    </row>
    <row r="6" spans="1:10" ht="23.25" thickBot="1" x14ac:dyDescent="0.3">
      <c r="A6" s="148">
        <v>0</v>
      </c>
      <c r="B6" s="149">
        <v>0</v>
      </c>
      <c r="C6" s="148">
        <v>0</v>
      </c>
      <c r="D6" s="149">
        <v>0</v>
      </c>
      <c r="E6" s="148">
        <v>0</v>
      </c>
      <c r="F6" s="149">
        <v>0</v>
      </c>
      <c r="G6" s="148">
        <v>0</v>
      </c>
      <c r="H6" s="149">
        <v>0</v>
      </c>
      <c r="I6" s="148">
        <v>0</v>
      </c>
      <c r="J6" s="96">
        <v>0</v>
      </c>
    </row>
    <row r="7" spans="1:10" ht="23.25" thickBot="1" x14ac:dyDescent="0.3">
      <c r="A7" s="148">
        <v>0</v>
      </c>
      <c r="B7" s="149">
        <v>0</v>
      </c>
      <c r="C7" s="148">
        <v>0</v>
      </c>
      <c r="D7" s="149">
        <v>0</v>
      </c>
      <c r="E7" s="148">
        <v>0</v>
      </c>
      <c r="F7" s="149">
        <v>0</v>
      </c>
      <c r="G7" s="148">
        <v>0</v>
      </c>
      <c r="H7" s="149">
        <v>0</v>
      </c>
      <c r="I7" s="148">
        <v>0</v>
      </c>
      <c r="J7" s="96">
        <v>0</v>
      </c>
    </row>
    <row r="8" spans="1:10" ht="23.25" thickBot="1" x14ac:dyDescent="0.3">
      <c r="A8" s="148">
        <v>0</v>
      </c>
      <c r="B8" s="149">
        <v>0</v>
      </c>
      <c r="C8" s="148">
        <v>0</v>
      </c>
      <c r="D8" s="149">
        <v>0</v>
      </c>
      <c r="E8" s="148">
        <v>0</v>
      </c>
      <c r="F8" s="149">
        <v>0</v>
      </c>
      <c r="G8" s="148">
        <v>0</v>
      </c>
      <c r="H8" s="149">
        <v>0</v>
      </c>
      <c r="I8" s="148">
        <v>0</v>
      </c>
      <c r="J8" s="96">
        <v>0</v>
      </c>
    </row>
    <row r="9" spans="1:10" ht="16.5" thickBot="1" x14ac:dyDescent="0.3">
      <c r="A9" s="472" t="s">
        <v>642</v>
      </c>
      <c r="B9" s="473"/>
      <c r="C9" s="473"/>
      <c r="D9" s="473"/>
      <c r="E9" s="473"/>
      <c r="F9" s="473"/>
      <c r="G9" s="473"/>
      <c r="H9" s="473"/>
      <c r="I9" s="474"/>
      <c r="J9" s="96">
        <v>0</v>
      </c>
    </row>
    <row r="11" spans="1:10" ht="16.5" thickBot="1" x14ac:dyDescent="0.3">
      <c r="A11" s="465" t="s">
        <v>551</v>
      </c>
      <c r="B11" s="465"/>
      <c r="C11" s="465"/>
      <c r="D11" s="465"/>
      <c r="E11" s="465"/>
      <c r="F11" s="465"/>
      <c r="G11" s="465"/>
      <c r="H11" s="465"/>
      <c r="I11" s="465"/>
      <c r="J11" s="465"/>
    </row>
    <row r="12" spans="1:10" ht="51.75" thickBot="1" x14ac:dyDescent="0.3">
      <c r="A12" s="19" t="s">
        <v>725</v>
      </c>
      <c r="B12" s="17" t="s">
        <v>93</v>
      </c>
      <c r="C12" s="20" t="s">
        <v>724</v>
      </c>
      <c r="D12" s="17" t="s">
        <v>723</v>
      </c>
      <c r="E12" s="17" t="s">
        <v>96</v>
      </c>
      <c r="F12" s="17" t="s">
        <v>722</v>
      </c>
      <c r="G12" s="17" t="s">
        <v>576</v>
      </c>
      <c r="H12" s="17" t="s">
        <v>721</v>
      </c>
      <c r="I12" s="17" t="s">
        <v>720</v>
      </c>
      <c r="J12" s="17" t="s">
        <v>103</v>
      </c>
    </row>
    <row r="13" spans="1:10" ht="23.25" thickBot="1" x14ac:dyDescent="0.3">
      <c r="A13" s="148">
        <v>0</v>
      </c>
      <c r="B13" s="149">
        <v>0</v>
      </c>
      <c r="C13" s="148">
        <v>0</v>
      </c>
      <c r="D13" s="149">
        <v>0</v>
      </c>
      <c r="E13" s="148">
        <v>0</v>
      </c>
      <c r="F13" s="149">
        <v>0</v>
      </c>
      <c r="G13" s="148">
        <v>0</v>
      </c>
      <c r="H13" s="149">
        <v>0</v>
      </c>
      <c r="I13" s="148">
        <v>0</v>
      </c>
      <c r="J13" s="96">
        <v>0</v>
      </c>
    </row>
    <row r="14" spans="1:10" ht="23.25" thickBot="1" x14ac:dyDescent="0.3">
      <c r="A14" s="148">
        <v>0</v>
      </c>
      <c r="B14" s="149">
        <v>0</v>
      </c>
      <c r="C14" s="148">
        <v>0</v>
      </c>
      <c r="D14" s="149">
        <v>0</v>
      </c>
      <c r="E14" s="148">
        <v>0</v>
      </c>
      <c r="F14" s="149">
        <v>0</v>
      </c>
      <c r="G14" s="148">
        <v>0</v>
      </c>
      <c r="H14" s="149">
        <v>0</v>
      </c>
      <c r="I14" s="148">
        <v>0</v>
      </c>
      <c r="J14" s="96">
        <v>0</v>
      </c>
    </row>
    <row r="15" spans="1:10" ht="23.25" thickBot="1" x14ac:dyDescent="0.3">
      <c r="A15" s="148">
        <v>0</v>
      </c>
      <c r="B15" s="149">
        <v>0</v>
      </c>
      <c r="C15" s="148">
        <v>0</v>
      </c>
      <c r="D15" s="149">
        <v>0</v>
      </c>
      <c r="E15" s="148">
        <v>0</v>
      </c>
      <c r="F15" s="149">
        <v>0</v>
      </c>
      <c r="G15" s="148">
        <v>0</v>
      </c>
      <c r="H15" s="149">
        <v>0</v>
      </c>
      <c r="I15" s="148">
        <v>0</v>
      </c>
      <c r="J15" s="96">
        <v>0</v>
      </c>
    </row>
    <row r="16" spans="1:10" ht="23.25" thickBot="1" x14ac:dyDescent="0.3">
      <c r="A16" s="148">
        <v>0</v>
      </c>
      <c r="B16" s="149">
        <v>0</v>
      </c>
      <c r="C16" s="148">
        <v>0</v>
      </c>
      <c r="D16" s="149">
        <v>0</v>
      </c>
      <c r="E16" s="148">
        <v>0</v>
      </c>
      <c r="F16" s="149">
        <v>0</v>
      </c>
      <c r="G16" s="148">
        <v>0</v>
      </c>
      <c r="H16" s="149">
        <v>0</v>
      </c>
      <c r="I16" s="148">
        <v>0</v>
      </c>
      <c r="J16" s="96">
        <v>0</v>
      </c>
    </row>
    <row r="17" spans="1:10" ht="15.75" thickBot="1" x14ac:dyDescent="0.3">
      <c r="A17" s="450" t="s">
        <v>642</v>
      </c>
      <c r="B17" s="451"/>
      <c r="C17" s="451"/>
      <c r="D17" s="451"/>
      <c r="E17" s="451"/>
      <c r="F17" s="451"/>
      <c r="G17" s="451"/>
      <c r="H17" s="451"/>
      <c r="I17" s="452"/>
      <c r="J17" s="96">
        <v>0</v>
      </c>
    </row>
  </sheetData>
  <mergeCells count="6">
    <mergeCell ref="A17:I17"/>
    <mergeCell ref="A1:J1"/>
    <mergeCell ref="A2:J2"/>
    <mergeCell ref="A3:J3"/>
    <mergeCell ref="A9:I9"/>
    <mergeCell ref="A11:J11"/>
  </mergeCells>
  <pageMargins left="0.39370078740157483" right="0.39370078740157483" top="0.78740157480314965" bottom="0.78740157480314965"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N16"/>
  <sheetViews>
    <sheetView view="pageLayout" workbookViewId="0">
      <selection activeCell="C22" sqref="C22"/>
    </sheetView>
  </sheetViews>
  <sheetFormatPr defaultRowHeight="15" x14ac:dyDescent="0.25"/>
  <cols>
    <col min="1" max="1" width="11" customWidth="1"/>
    <col min="2" max="3" width="7.42578125" bestFit="1" customWidth="1"/>
    <col min="4" max="4" width="12.85546875" bestFit="1" customWidth="1"/>
    <col min="8" max="8" width="11" customWidth="1"/>
    <col min="10" max="10" width="11.85546875" customWidth="1"/>
  </cols>
  <sheetData>
    <row r="1" spans="1:14" ht="49.5" customHeight="1" x14ac:dyDescent="0.25">
      <c r="A1" s="381" t="s">
        <v>738</v>
      </c>
      <c r="B1" s="381"/>
      <c r="C1" s="381"/>
      <c r="D1" s="381"/>
      <c r="E1" s="381"/>
      <c r="F1" s="381"/>
      <c r="G1" s="381"/>
      <c r="H1" s="381"/>
      <c r="I1" s="381"/>
      <c r="J1" s="381"/>
    </row>
    <row r="2" spans="1:14" ht="16.5" thickBot="1" x14ac:dyDescent="0.3">
      <c r="A2" s="465" t="s">
        <v>565</v>
      </c>
      <c r="B2" s="465"/>
      <c r="C2" s="465"/>
      <c r="D2" s="465"/>
      <c r="E2" s="465"/>
      <c r="F2" s="465"/>
      <c r="G2" s="465"/>
      <c r="H2" s="465"/>
      <c r="I2" s="465"/>
      <c r="J2" s="465"/>
    </row>
    <row r="3" spans="1:14" ht="64.5" thickBot="1" x14ac:dyDescent="0.3">
      <c r="A3" s="93" t="s">
        <v>737</v>
      </c>
      <c r="B3" s="18" t="s">
        <v>736</v>
      </c>
      <c r="C3" s="18" t="s">
        <v>724</v>
      </c>
      <c r="D3" s="18" t="s">
        <v>723</v>
      </c>
      <c r="E3" s="18" t="s">
        <v>96</v>
      </c>
      <c r="F3" s="18" t="s">
        <v>735</v>
      </c>
      <c r="G3" s="18" t="s">
        <v>628</v>
      </c>
      <c r="H3" s="18" t="s">
        <v>734</v>
      </c>
      <c r="I3" s="18" t="s">
        <v>626</v>
      </c>
      <c r="J3" s="18" t="s">
        <v>636</v>
      </c>
      <c r="K3" s="18" t="s">
        <v>613</v>
      </c>
      <c r="L3" s="18" t="s">
        <v>666</v>
      </c>
      <c r="M3" s="18" t="s">
        <v>714</v>
      </c>
      <c r="N3" s="17" t="s">
        <v>569</v>
      </c>
    </row>
    <row r="4" spans="1:14" ht="15.75" thickBot="1" x14ac:dyDescent="0.3">
      <c r="A4" s="138">
        <v>0</v>
      </c>
      <c r="B4" s="137">
        <v>0</v>
      </c>
      <c r="C4" s="137">
        <v>0</v>
      </c>
      <c r="D4" s="138">
        <v>0</v>
      </c>
      <c r="E4" s="137">
        <v>0</v>
      </c>
      <c r="F4" s="137">
        <v>0</v>
      </c>
      <c r="G4" s="138">
        <v>0</v>
      </c>
      <c r="H4" s="137">
        <v>0</v>
      </c>
      <c r="I4" s="137">
        <v>0</v>
      </c>
      <c r="J4" s="138">
        <v>0</v>
      </c>
      <c r="K4" s="137">
        <v>0</v>
      </c>
      <c r="L4" s="137">
        <v>0</v>
      </c>
      <c r="M4" s="137">
        <v>0</v>
      </c>
      <c r="N4" s="137">
        <v>0</v>
      </c>
    </row>
    <row r="5" spans="1:14" ht="15.75" thickBot="1" x14ac:dyDescent="0.3">
      <c r="A5" s="138">
        <v>0</v>
      </c>
      <c r="B5" s="137">
        <v>0</v>
      </c>
      <c r="C5" s="137">
        <v>0</v>
      </c>
      <c r="D5" s="138">
        <v>0</v>
      </c>
      <c r="E5" s="137">
        <v>0</v>
      </c>
      <c r="F5" s="137">
        <v>0</v>
      </c>
      <c r="G5" s="138">
        <v>0</v>
      </c>
      <c r="H5" s="137">
        <v>0</v>
      </c>
      <c r="I5" s="137">
        <v>0</v>
      </c>
      <c r="J5" s="138">
        <v>0</v>
      </c>
      <c r="K5" s="137">
        <v>0</v>
      </c>
      <c r="L5" s="137">
        <v>0</v>
      </c>
      <c r="M5" s="137">
        <v>0</v>
      </c>
      <c r="N5" s="137">
        <v>0</v>
      </c>
    </row>
    <row r="6" spans="1:14" ht="15.75" thickBot="1" x14ac:dyDescent="0.3">
      <c r="A6" s="138">
        <v>0</v>
      </c>
      <c r="B6" s="137">
        <v>0</v>
      </c>
      <c r="C6" s="137">
        <v>0</v>
      </c>
      <c r="D6" s="138">
        <v>0</v>
      </c>
      <c r="E6" s="137">
        <v>0</v>
      </c>
      <c r="F6" s="137">
        <v>0</v>
      </c>
      <c r="G6" s="138">
        <v>0</v>
      </c>
      <c r="H6" s="137">
        <v>0</v>
      </c>
      <c r="I6" s="137">
        <v>0</v>
      </c>
      <c r="J6" s="138">
        <v>0</v>
      </c>
      <c r="K6" s="137">
        <v>0</v>
      </c>
      <c r="L6" s="137">
        <v>0</v>
      </c>
      <c r="M6" s="137">
        <v>0</v>
      </c>
      <c r="N6" s="137">
        <v>0</v>
      </c>
    </row>
    <row r="7" spans="1:14" ht="15.75" thickBot="1" x14ac:dyDescent="0.3">
      <c r="A7" s="138">
        <v>0</v>
      </c>
      <c r="B7" s="137">
        <v>0</v>
      </c>
      <c r="C7" s="137">
        <v>0</v>
      </c>
      <c r="D7" s="138">
        <v>0</v>
      </c>
      <c r="E7" s="137">
        <v>0</v>
      </c>
      <c r="F7" s="137">
        <v>0</v>
      </c>
      <c r="G7" s="138">
        <v>0</v>
      </c>
      <c r="H7" s="137">
        <v>0</v>
      </c>
      <c r="I7" s="137">
        <v>0</v>
      </c>
      <c r="J7" s="138">
        <v>0</v>
      </c>
      <c r="K7" s="137">
        <v>0</v>
      </c>
      <c r="L7" s="137">
        <v>0</v>
      </c>
      <c r="M7" s="137">
        <v>0</v>
      </c>
      <c r="N7" s="137">
        <v>0</v>
      </c>
    </row>
    <row r="8" spans="1:14" ht="16.5" customHeight="1" thickBot="1" x14ac:dyDescent="0.3">
      <c r="A8" s="447" t="s">
        <v>611</v>
      </c>
      <c r="B8" s="448"/>
      <c r="C8" s="448"/>
      <c r="D8" s="448"/>
      <c r="E8" s="448"/>
      <c r="F8" s="448"/>
      <c r="G8" s="448"/>
      <c r="H8" s="448"/>
      <c r="I8" s="448"/>
      <c r="J8" s="448"/>
      <c r="K8" s="448"/>
      <c r="L8" s="449"/>
      <c r="M8" s="137">
        <v>0</v>
      </c>
      <c r="N8" s="137">
        <v>0</v>
      </c>
    </row>
    <row r="10" spans="1:14" ht="16.5" thickBot="1" x14ac:dyDescent="0.3">
      <c r="A10" s="465" t="s">
        <v>551</v>
      </c>
      <c r="B10" s="465"/>
      <c r="C10" s="465"/>
      <c r="D10" s="465"/>
      <c r="E10" s="465"/>
      <c r="F10" s="465"/>
      <c r="G10" s="465"/>
      <c r="H10" s="465"/>
      <c r="I10" s="465"/>
      <c r="J10" s="465"/>
    </row>
    <row r="11" spans="1:14" ht="64.5" thickBot="1" x14ac:dyDescent="0.3">
      <c r="A11" s="93" t="s">
        <v>733</v>
      </c>
      <c r="B11" s="18" t="s">
        <v>93</v>
      </c>
      <c r="C11" s="113" t="s">
        <v>724</v>
      </c>
      <c r="D11" s="18" t="s">
        <v>723</v>
      </c>
      <c r="E11" s="18" t="s">
        <v>732</v>
      </c>
      <c r="F11" s="18" t="s">
        <v>731</v>
      </c>
      <c r="G11" s="18" t="s">
        <v>730</v>
      </c>
      <c r="H11" s="18" t="s">
        <v>575</v>
      </c>
      <c r="I11" s="18" t="s">
        <v>633</v>
      </c>
      <c r="J11" s="18" t="s">
        <v>636</v>
      </c>
      <c r="K11" s="18" t="s">
        <v>678</v>
      </c>
      <c r="L11" s="18" t="s">
        <v>571</v>
      </c>
      <c r="M11" s="18" t="s">
        <v>714</v>
      </c>
      <c r="N11" s="17" t="s">
        <v>569</v>
      </c>
    </row>
    <row r="12" spans="1:14" ht="15.75" thickBot="1" x14ac:dyDescent="0.3">
      <c r="A12" s="138">
        <v>0</v>
      </c>
      <c r="B12" s="137">
        <v>0</v>
      </c>
      <c r="C12" s="138">
        <v>0</v>
      </c>
      <c r="D12" s="137">
        <v>0</v>
      </c>
      <c r="E12" s="138">
        <v>0</v>
      </c>
      <c r="F12" s="137">
        <v>0</v>
      </c>
      <c r="G12" s="138">
        <v>0</v>
      </c>
      <c r="H12" s="137">
        <v>0</v>
      </c>
      <c r="I12" s="138">
        <v>0</v>
      </c>
      <c r="J12" s="137">
        <v>0</v>
      </c>
      <c r="K12" s="138">
        <v>0</v>
      </c>
      <c r="L12" s="137">
        <v>0</v>
      </c>
      <c r="M12" s="137">
        <v>0</v>
      </c>
      <c r="N12" s="137">
        <v>0</v>
      </c>
    </row>
    <row r="13" spans="1:14" ht="15.75" thickBot="1" x14ac:dyDescent="0.3">
      <c r="A13" s="138">
        <v>0</v>
      </c>
      <c r="B13" s="137">
        <v>0</v>
      </c>
      <c r="C13" s="138">
        <v>0</v>
      </c>
      <c r="D13" s="137">
        <v>0</v>
      </c>
      <c r="E13" s="138">
        <v>0</v>
      </c>
      <c r="F13" s="137">
        <v>0</v>
      </c>
      <c r="G13" s="138">
        <v>0</v>
      </c>
      <c r="H13" s="137">
        <v>0</v>
      </c>
      <c r="I13" s="138">
        <v>0</v>
      </c>
      <c r="J13" s="137">
        <v>0</v>
      </c>
      <c r="K13" s="138">
        <v>0</v>
      </c>
      <c r="L13" s="137">
        <v>0</v>
      </c>
      <c r="M13" s="137">
        <v>0</v>
      </c>
      <c r="N13" s="137">
        <v>0</v>
      </c>
    </row>
    <row r="14" spans="1:14" ht="15.75" customHeight="1" thickBot="1" x14ac:dyDescent="0.3">
      <c r="A14" s="138">
        <v>0</v>
      </c>
      <c r="B14" s="137">
        <v>0</v>
      </c>
      <c r="C14" s="138">
        <v>0</v>
      </c>
      <c r="D14" s="137">
        <v>0</v>
      </c>
      <c r="E14" s="138">
        <v>0</v>
      </c>
      <c r="F14" s="137">
        <v>0</v>
      </c>
      <c r="G14" s="138">
        <v>0</v>
      </c>
      <c r="H14" s="137">
        <v>0</v>
      </c>
      <c r="I14" s="138">
        <v>0</v>
      </c>
      <c r="J14" s="137">
        <v>0</v>
      </c>
      <c r="K14" s="138">
        <v>0</v>
      </c>
      <c r="L14" s="137">
        <v>0</v>
      </c>
      <c r="M14" s="137">
        <v>0</v>
      </c>
      <c r="N14" s="137">
        <v>0</v>
      </c>
    </row>
    <row r="15" spans="1:14" ht="15.75" thickBot="1" x14ac:dyDescent="0.3">
      <c r="A15" s="138">
        <v>0</v>
      </c>
      <c r="B15" s="137">
        <v>0</v>
      </c>
      <c r="C15" s="138">
        <v>0</v>
      </c>
      <c r="D15" s="137">
        <v>0</v>
      </c>
      <c r="E15" s="138">
        <v>0</v>
      </c>
      <c r="F15" s="137">
        <v>0</v>
      </c>
      <c r="G15" s="138">
        <v>0</v>
      </c>
      <c r="H15" s="137">
        <v>0</v>
      </c>
      <c r="I15" s="138">
        <v>0</v>
      </c>
      <c r="J15" s="137">
        <v>0</v>
      </c>
      <c r="K15" s="138">
        <v>0</v>
      </c>
      <c r="L15" s="137">
        <v>0</v>
      </c>
      <c r="M15" s="137">
        <v>0</v>
      </c>
      <c r="N15" s="137">
        <v>0</v>
      </c>
    </row>
    <row r="16" spans="1:14" ht="15.75" customHeight="1" thickBot="1" x14ac:dyDescent="0.3">
      <c r="A16" s="447" t="s">
        <v>611</v>
      </c>
      <c r="B16" s="448"/>
      <c r="C16" s="448"/>
      <c r="D16" s="448"/>
      <c r="E16" s="448"/>
      <c r="F16" s="448"/>
      <c r="G16" s="448"/>
      <c r="H16" s="448"/>
      <c r="I16" s="448"/>
      <c r="J16" s="448"/>
      <c r="K16" s="448"/>
      <c r="L16" s="449"/>
      <c r="M16" s="137">
        <v>0</v>
      </c>
      <c r="N16" s="137">
        <v>0</v>
      </c>
    </row>
  </sheetData>
  <mergeCells count="5">
    <mergeCell ref="A16:L16"/>
    <mergeCell ref="A1:J1"/>
    <mergeCell ref="A2:J2"/>
    <mergeCell ref="A10:J10"/>
    <mergeCell ref="A8:L8"/>
  </mergeCells>
  <pageMargins left="0.39370078740157483" right="0.39370078740157483" top="0.78740157480314965" bottom="0.78740157480314965"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N16"/>
  <sheetViews>
    <sheetView view="pageLayout" workbookViewId="0">
      <selection activeCell="N17" sqref="N17"/>
    </sheetView>
  </sheetViews>
  <sheetFormatPr defaultRowHeight="15" x14ac:dyDescent="0.25"/>
  <cols>
    <col min="1" max="1" width="9.5703125" customWidth="1"/>
    <col min="2" max="3" width="7.42578125" bestFit="1" customWidth="1"/>
    <col min="4" max="4" width="11.28515625" customWidth="1"/>
    <col min="8" max="8" width="13.85546875" customWidth="1"/>
    <col min="10" max="10" width="12.28515625" customWidth="1"/>
  </cols>
  <sheetData>
    <row r="1" spans="1:14" ht="49.5" customHeight="1" x14ac:dyDescent="0.25">
      <c r="A1" s="381" t="s">
        <v>743</v>
      </c>
      <c r="B1" s="381"/>
      <c r="C1" s="381"/>
      <c r="D1" s="381"/>
      <c r="E1" s="381"/>
      <c r="F1" s="381"/>
      <c r="G1" s="381"/>
      <c r="H1" s="381"/>
      <c r="I1" s="381"/>
      <c r="J1" s="381"/>
    </row>
    <row r="2" spans="1:14" ht="16.5" thickBot="1" x14ac:dyDescent="0.3">
      <c r="A2" s="465" t="s">
        <v>565</v>
      </c>
      <c r="B2" s="465"/>
      <c r="C2" s="465"/>
      <c r="D2" s="465"/>
      <c r="E2" s="465"/>
      <c r="F2" s="465"/>
      <c r="G2" s="465"/>
      <c r="H2" s="465"/>
      <c r="I2" s="465"/>
      <c r="J2" s="465"/>
    </row>
    <row r="3" spans="1:14" ht="64.5" thickBot="1" x14ac:dyDescent="0.3">
      <c r="A3" s="93" t="s">
        <v>737</v>
      </c>
      <c r="B3" s="18" t="s">
        <v>736</v>
      </c>
      <c r="C3" s="18" t="s">
        <v>724</v>
      </c>
      <c r="D3" s="18" t="s">
        <v>742</v>
      </c>
      <c r="E3" s="18" t="s">
        <v>741</v>
      </c>
      <c r="F3" s="18" t="s">
        <v>735</v>
      </c>
      <c r="G3" s="18" t="s">
        <v>628</v>
      </c>
      <c r="H3" s="113" t="s">
        <v>740</v>
      </c>
      <c r="I3" s="18" t="s">
        <v>584</v>
      </c>
      <c r="J3" s="18" t="s">
        <v>636</v>
      </c>
      <c r="K3" s="18" t="s">
        <v>613</v>
      </c>
      <c r="L3" s="18" t="s">
        <v>571</v>
      </c>
      <c r="M3" s="18" t="s">
        <v>739</v>
      </c>
      <c r="N3" s="17" t="s">
        <v>569</v>
      </c>
    </row>
    <row r="4" spans="1:14" ht="15.75" thickBot="1" x14ac:dyDescent="0.3">
      <c r="A4" s="138">
        <v>0</v>
      </c>
      <c r="B4" s="137">
        <v>0</v>
      </c>
      <c r="C4" s="137">
        <v>0</v>
      </c>
      <c r="D4" s="138">
        <v>0</v>
      </c>
      <c r="E4" s="137">
        <v>0</v>
      </c>
      <c r="F4" s="137">
        <v>0</v>
      </c>
      <c r="G4" s="138">
        <v>0</v>
      </c>
      <c r="H4" s="137">
        <v>0</v>
      </c>
      <c r="I4" s="137">
        <v>0</v>
      </c>
      <c r="J4" s="138">
        <v>0</v>
      </c>
      <c r="K4" s="137">
        <v>0</v>
      </c>
      <c r="L4" s="137">
        <v>0</v>
      </c>
      <c r="M4" s="137">
        <v>0</v>
      </c>
      <c r="N4" s="137">
        <v>0</v>
      </c>
    </row>
    <row r="5" spans="1:14" ht="15.75" thickBot="1" x14ac:dyDescent="0.3">
      <c r="A5" s="138">
        <v>0</v>
      </c>
      <c r="B5" s="137">
        <v>0</v>
      </c>
      <c r="C5" s="137">
        <v>0</v>
      </c>
      <c r="D5" s="138">
        <v>0</v>
      </c>
      <c r="E5" s="137">
        <v>0</v>
      </c>
      <c r="F5" s="137">
        <v>0</v>
      </c>
      <c r="G5" s="138">
        <v>0</v>
      </c>
      <c r="H5" s="137">
        <v>0</v>
      </c>
      <c r="I5" s="137">
        <v>0</v>
      </c>
      <c r="J5" s="138">
        <v>0</v>
      </c>
      <c r="K5" s="137">
        <v>0</v>
      </c>
      <c r="L5" s="137">
        <v>0</v>
      </c>
      <c r="M5" s="137">
        <v>0</v>
      </c>
      <c r="N5" s="137">
        <v>0</v>
      </c>
    </row>
    <row r="6" spans="1:14" ht="15.75" thickBot="1" x14ac:dyDescent="0.3">
      <c r="A6" s="138">
        <v>0</v>
      </c>
      <c r="B6" s="137">
        <v>0</v>
      </c>
      <c r="C6" s="137">
        <v>0</v>
      </c>
      <c r="D6" s="138">
        <v>0</v>
      </c>
      <c r="E6" s="137">
        <v>0</v>
      </c>
      <c r="F6" s="137">
        <v>0</v>
      </c>
      <c r="G6" s="138">
        <v>0</v>
      </c>
      <c r="H6" s="137">
        <v>0</v>
      </c>
      <c r="I6" s="137">
        <v>0</v>
      </c>
      <c r="J6" s="138">
        <v>0</v>
      </c>
      <c r="K6" s="137">
        <v>0</v>
      </c>
      <c r="L6" s="137">
        <v>0</v>
      </c>
      <c r="M6" s="137">
        <v>0</v>
      </c>
      <c r="N6" s="137">
        <v>0</v>
      </c>
    </row>
    <row r="7" spans="1:14" ht="15.75" thickBot="1" x14ac:dyDescent="0.3">
      <c r="A7" s="138">
        <v>0</v>
      </c>
      <c r="B7" s="137">
        <v>0</v>
      </c>
      <c r="C7" s="137">
        <v>0</v>
      </c>
      <c r="D7" s="138">
        <v>0</v>
      </c>
      <c r="E7" s="137">
        <v>0</v>
      </c>
      <c r="F7" s="137">
        <v>0</v>
      </c>
      <c r="G7" s="138">
        <v>0</v>
      </c>
      <c r="H7" s="137">
        <v>0</v>
      </c>
      <c r="I7" s="137">
        <v>0</v>
      </c>
      <c r="J7" s="138">
        <v>0</v>
      </c>
      <c r="K7" s="137">
        <v>0</v>
      </c>
      <c r="L7" s="137">
        <v>0</v>
      </c>
      <c r="M7" s="137">
        <v>0</v>
      </c>
      <c r="N7" s="137">
        <v>0</v>
      </c>
    </row>
    <row r="8" spans="1:14" ht="16.5" customHeight="1" thickBot="1" x14ac:dyDescent="0.3">
      <c r="A8" s="447" t="s">
        <v>611</v>
      </c>
      <c r="B8" s="448"/>
      <c r="C8" s="448"/>
      <c r="D8" s="448"/>
      <c r="E8" s="448"/>
      <c r="F8" s="448"/>
      <c r="G8" s="448"/>
      <c r="H8" s="448"/>
      <c r="I8" s="448"/>
      <c r="J8" s="448"/>
      <c r="K8" s="448"/>
      <c r="L8" s="449"/>
      <c r="M8" s="137">
        <v>0</v>
      </c>
      <c r="N8" s="137">
        <v>0</v>
      </c>
    </row>
    <row r="10" spans="1:14" ht="16.5" thickBot="1" x14ac:dyDescent="0.3">
      <c r="A10" s="465" t="s">
        <v>551</v>
      </c>
      <c r="B10" s="465"/>
      <c r="C10" s="465"/>
      <c r="D10" s="465"/>
      <c r="E10" s="465"/>
      <c r="F10" s="465"/>
      <c r="G10" s="465"/>
      <c r="H10" s="465"/>
      <c r="I10" s="465"/>
      <c r="J10" s="465"/>
    </row>
    <row r="11" spans="1:14" ht="64.5" thickBot="1" x14ac:dyDescent="0.3">
      <c r="A11" s="93" t="s">
        <v>733</v>
      </c>
      <c r="B11" s="18" t="s">
        <v>93</v>
      </c>
      <c r="C11" s="113" t="s">
        <v>724</v>
      </c>
      <c r="D11" s="18" t="s">
        <v>723</v>
      </c>
      <c r="E11" s="18" t="s">
        <v>732</v>
      </c>
      <c r="F11" s="18" t="s">
        <v>731</v>
      </c>
      <c r="G11" s="18" t="s">
        <v>730</v>
      </c>
      <c r="H11" s="18" t="s">
        <v>575</v>
      </c>
      <c r="I11" s="18" t="s">
        <v>633</v>
      </c>
      <c r="J11" s="18" t="s">
        <v>614</v>
      </c>
      <c r="K11" s="18" t="s">
        <v>678</v>
      </c>
      <c r="L11" s="18" t="s">
        <v>666</v>
      </c>
      <c r="M11" s="18" t="s">
        <v>677</v>
      </c>
      <c r="N11" s="17" t="s">
        <v>569</v>
      </c>
    </row>
    <row r="12" spans="1:14" ht="15.75" thickBot="1" x14ac:dyDescent="0.3">
      <c r="A12" s="138">
        <v>0</v>
      </c>
      <c r="B12" s="137">
        <v>0</v>
      </c>
      <c r="C12" s="137">
        <v>0</v>
      </c>
      <c r="D12" s="137">
        <v>0</v>
      </c>
      <c r="E12" s="138">
        <v>0</v>
      </c>
      <c r="F12" s="137">
        <v>0</v>
      </c>
      <c r="G12" s="137">
        <v>0</v>
      </c>
      <c r="H12" s="137">
        <v>0</v>
      </c>
      <c r="I12" s="138">
        <v>0</v>
      </c>
      <c r="J12" s="137">
        <v>0</v>
      </c>
      <c r="K12" s="137">
        <v>0</v>
      </c>
      <c r="L12" s="137">
        <v>0</v>
      </c>
      <c r="M12" s="137">
        <v>0</v>
      </c>
      <c r="N12" s="137">
        <v>0</v>
      </c>
    </row>
    <row r="13" spans="1:14" ht="15.75" thickBot="1" x14ac:dyDescent="0.3">
      <c r="A13" s="138">
        <v>0</v>
      </c>
      <c r="B13" s="137">
        <v>0</v>
      </c>
      <c r="C13" s="137">
        <v>0</v>
      </c>
      <c r="D13" s="137">
        <v>0</v>
      </c>
      <c r="E13" s="138">
        <v>0</v>
      </c>
      <c r="F13" s="137">
        <v>0</v>
      </c>
      <c r="G13" s="137">
        <v>0</v>
      </c>
      <c r="H13" s="137">
        <v>0</v>
      </c>
      <c r="I13" s="138">
        <v>0</v>
      </c>
      <c r="J13" s="137">
        <v>0</v>
      </c>
      <c r="K13" s="137">
        <v>0</v>
      </c>
      <c r="L13" s="137">
        <v>0</v>
      </c>
      <c r="M13" s="137">
        <v>0</v>
      </c>
      <c r="N13" s="137">
        <v>0</v>
      </c>
    </row>
    <row r="14" spans="1:14" ht="15.75" customHeight="1" thickBot="1" x14ac:dyDescent="0.3">
      <c r="A14" s="138">
        <v>0</v>
      </c>
      <c r="B14" s="137">
        <v>0</v>
      </c>
      <c r="C14" s="137">
        <v>0</v>
      </c>
      <c r="D14" s="137">
        <v>0</v>
      </c>
      <c r="E14" s="138">
        <v>0</v>
      </c>
      <c r="F14" s="137">
        <v>0</v>
      </c>
      <c r="G14" s="137">
        <v>0</v>
      </c>
      <c r="H14" s="137">
        <v>0</v>
      </c>
      <c r="I14" s="138">
        <v>0</v>
      </c>
      <c r="J14" s="137">
        <v>0</v>
      </c>
      <c r="K14" s="137">
        <v>0</v>
      </c>
      <c r="L14" s="137">
        <v>0</v>
      </c>
      <c r="M14" s="137">
        <v>0</v>
      </c>
      <c r="N14" s="137">
        <v>0</v>
      </c>
    </row>
    <row r="15" spans="1:14" ht="15.75" thickBot="1" x14ac:dyDescent="0.3">
      <c r="A15" s="138">
        <v>0</v>
      </c>
      <c r="B15" s="137">
        <v>0</v>
      </c>
      <c r="C15" s="137">
        <v>0</v>
      </c>
      <c r="D15" s="137">
        <v>0</v>
      </c>
      <c r="E15" s="138">
        <v>0</v>
      </c>
      <c r="F15" s="137">
        <v>0</v>
      </c>
      <c r="G15" s="137">
        <v>0</v>
      </c>
      <c r="H15" s="137">
        <v>0</v>
      </c>
      <c r="I15" s="138">
        <v>0</v>
      </c>
      <c r="J15" s="137">
        <v>0</v>
      </c>
      <c r="K15" s="137">
        <v>0</v>
      </c>
      <c r="L15" s="137">
        <v>0</v>
      </c>
      <c r="M15" s="137">
        <v>0</v>
      </c>
      <c r="N15" s="137">
        <v>0</v>
      </c>
    </row>
    <row r="16" spans="1:14" ht="15.75" customHeight="1" thickBot="1" x14ac:dyDescent="0.3">
      <c r="A16" s="447" t="s">
        <v>611</v>
      </c>
      <c r="B16" s="448"/>
      <c r="C16" s="448"/>
      <c r="D16" s="448"/>
      <c r="E16" s="448"/>
      <c r="F16" s="448"/>
      <c r="G16" s="448"/>
      <c r="H16" s="448"/>
      <c r="I16" s="448"/>
      <c r="J16" s="448"/>
      <c r="K16" s="448"/>
      <c r="L16" s="449"/>
      <c r="M16" s="150">
        <v>0</v>
      </c>
      <c r="N16" s="150">
        <v>0</v>
      </c>
    </row>
  </sheetData>
  <mergeCells count="5">
    <mergeCell ref="A1:J1"/>
    <mergeCell ref="A2:J2"/>
    <mergeCell ref="A8:L8"/>
    <mergeCell ref="A10:J10"/>
    <mergeCell ref="A16:L16"/>
  </mergeCells>
  <pageMargins left="0.39370078740157483" right="0.39370078740157483" top="0.78740157480314965" bottom="0.78740157480314965"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7030A0"/>
  </sheetPr>
  <dimension ref="A1:J25"/>
  <sheetViews>
    <sheetView view="pageLayout" workbookViewId="0">
      <selection activeCell="A8" sqref="A8"/>
    </sheetView>
  </sheetViews>
  <sheetFormatPr defaultRowHeight="15" x14ac:dyDescent="0.25"/>
  <cols>
    <col min="1" max="1" width="19.140625" customWidth="1"/>
    <col min="2" max="2" width="19.85546875" customWidth="1"/>
    <col min="3" max="3" width="29.42578125" customWidth="1"/>
    <col min="4" max="4" width="25.7109375" customWidth="1"/>
    <col min="5" max="5" width="13" customWidth="1"/>
    <col min="6" max="6" width="15.7109375" customWidth="1"/>
    <col min="7" max="7" width="14.85546875" customWidth="1"/>
    <col min="8" max="8" width="18.85546875" customWidth="1"/>
    <col min="10" max="10" width="18.42578125" customWidth="1"/>
  </cols>
  <sheetData>
    <row r="1" spans="1:10" ht="36" customHeight="1" x14ac:dyDescent="0.25">
      <c r="A1" s="381" t="s">
        <v>748</v>
      </c>
      <c r="B1" s="381"/>
      <c r="C1" s="381"/>
      <c r="D1" s="381"/>
      <c r="E1" s="381"/>
      <c r="F1" s="381"/>
      <c r="G1" s="381"/>
      <c r="H1" s="153"/>
      <c r="I1" s="153"/>
      <c r="J1" s="153"/>
    </row>
    <row r="2" spans="1:10" ht="28.5" customHeight="1" thickBot="1" x14ac:dyDescent="0.3">
      <c r="A2" s="394" t="s">
        <v>747</v>
      </c>
      <c r="B2" s="394"/>
      <c r="C2" s="394"/>
      <c r="D2" s="394"/>
      <c r="E2" s="394"/>
      <c r="F2" s="394"/>
      <c r="G2" s="394"/>
      <c r="H2" s="153"/>
      <c r="I2" s="153"/>
      <c r="J2" s="153"/>
    </row>
    <row r="3" spans="1:10" ht="77.25" thickBot="1" x14ac:dyDescent="0.3">
      <c r="A3" s="93" t="s">
        <v>594</v>
      </c>
      <c r="B3" s="18" t="s">
        <v>746</v>
      </c>
      <c r="C3" s="18" t="s">
        <v>745</v>
      </c>
      <c r="D3" s="18" t="s">
        <v>576</v>
      </c>
      <c r="E3" s="18" t="s">
        <v>546</v>
      </c>
      <c r="F3" s="18" t="s">
        <v>744</v>
      </c>
      <c r="G3" s="18" t="s">
        <v>544</v>
      </c>
    </row>
    <row r="4" spans="1:10" ht="15.75" thickBot="1" x14ac:dyDescent="0.3">
      <c r="A4" s="152">
        <v>0</v>
      </c>
      <c r="B4" s="109">
        <v>0</v>
      </c>
      <c r="C4" s="109">
        <v>0</v>
      </c>
      <c r="D4" s="109">
        <v>0</v>
      </c>
      <c r="E4" s="112">
        <v>0</v>
      </c>
      <c r="F4" s="151">
        <v>0</v>
      </c>
      <c r="G4" s="109">
        <v>0</v>
      </c>
    </row>
    <row r="5" spans="1:10" ht="15.75" thickBot="1" x14ac:dyDescent="0.3">
      <c r="A5" s="112">
        <v>0</v>
      </c>
      <c r="B5" s="109">
        <v>0</v>
      </c>
      <c r="C5" s="109">
        <v>0</v>
      </c>
      <c r="D5" s="109">
        <v>0</v>
      </c>
      <c r="E5" s="112"/>
      <c r="F5" s="109">
        <v>0</v>
      </c>
      <c r="G5" s="109">
        <v>0</v>
      </c>
    </row>
    <row r="6" spans="1:10" ht="15.75" thickBot="1" x14ac:dyDescent="0.3">
      <c r="A6" s="112">
        <v>0</v>
      </c>
      <c r="B6" s="109">
        <v>0</v>
      </c>
      <c r="C6" s="109">
        <v>0</v>
      </c>
      <c r="D6" s="109">
        <v>0</v>
      </c>
      <c r="E6" s="112">
        <v>0</v>
      </c>
      <c r="F6" s="109">
        <v>0</v>
      </c>
      <c r="G6" s="109">
        <v>0</v>
      </c>
    </row>
    <row r="7" spans="1:10" ht="15.75" thickBot="1" x14ac:dyDescent="0.3">
      <c r="A7" s="112">
        <v>0</v>
      </c>
      <c r="B7" s="109">
        <v>0</v>
      </c>
      <c r="C7" s="109">
        <v>0</v>
      </c>
      <c r="D7" s="109">
        <v>0</v>
      </c>
      <c r="E7" s="112">
        <v>0</v>
      </c>
      <c r="F7" s="109">
        <v>0</v>
      </c>
      <c r="G7" s="109">
        <v>0</v>
      </c>
    </row>
    <row r="8" spans="1:10" ht="15.75" thickBot="1" x14ac:dyDescent="0.3">
      <c r="A8" s="112">
        <v>0</v>
      </c>
      <c r="B8" s="109">
        <v>0</v>
      </c>
      <c r="C8" s="109">
        <v>0</v>
      </c>
      <c r="D8" s="109">
        <v>0</v>
      </c>
      <c r="E8" s="112">
        <v>0</v>
      </c>
      <c r="F8" s="109">
        <v>0</v>
      </c>
      <c r="G8" s="109">
        <v>0</v>
      </c>
    </row>
    <row r="9" spans="1:10" ht="15.75" thickBot="1" x14ac:dyDescent="0.3">
      <c r="A9" s="112">
        <v>0</v>
      </c>
      <c r="B9" s="109">
        <v>0</v>
      </c>
      <c r="C9" s="109">
        <v>0</v>
      </c>
      <c r="D9" s="109">
        <v>0</v>
      </c>
      <c r="E9" s="112">
        <v>0</v>
      </c>
      <c r="F9" s="109">
        <v>0</v>
      </c>
      <c r="G9" s="109">
        <v>0</v>
      </c>
    </row>
    <row r="10" spans="1:10" ht="15.75" thickBot="1" x14ac:dyDescent="0.3">
      <c r="A10" s="112">
        <v>0</v>
      </c>
      <c r="B10" s="109">
        <v>0</v>
      </c>
      <c r="C10" s="109">
        <v>0</v>
      </c>
      <c r="D10" s="109">
        <v>0</v>
      </c>
      <c r="E10" s="112">
        <v>0</v>
      </c>
      <c r="F10" s="109">
        <v>0</v>
      </c>
      <c r="G10" s="109">
        <v>0</v>
      </c>
    </row>
    <row r="11" spans="1:10" ht="15.75" thickBot="1" x14ac:dyDescent="0.3">
      <c r="A11" s="112">
        <v>0</v>
      </c>
      <c r="B11" s="109">
        <v>0</v>
      </c>
      <c r="C11" s="109">
        <v>0</v>
      </c>
      <c r="D11" s="109">
        <v>0</v>
      </c>
      <c r="E11" s="112">
        <v>0</v>
      </c>
      <c r="F11" s="109">
        <v>0</v>
      </c>
      <c r="G11" s="109">
        <v>0</v>
      </c>
    </row>
    <row r="12" spans="1:10" ht="15.75" thickBot="1" x14ac:dyDescent="0.3">
      <c r="A12" s="112">
        <v>0</v>
      </c>
      <c r="B12" s="109">
        <v>0</v>
      </c>
      <c r="C12" s="109">
        <v>0</v>
      </c>
      <c r="D12" s="109">
        <v>0</v>
      </c>
      <c r="E12" s="112">
        <v>0</v>
      </c>
      <c r="F12" s="109">
        <v>0</v>
      </c>
      <c r="G12" s="109">
        <v>0</v>
      </c>
    </row>
    <row r="13" spans="1:10" ht="15.75" thickBot="1" x14ac:dyDescent="0.3">
      <c r="A13" s="112">
        <v>0</v>
      </c>
      <c r="B13" s="109">
        <v>0</v>
      </c>
      <c r="C13" s="109">
        <v>0</v>
      </c>
      <c r="D13" s="109">
        <v>0</v>
      </c>
      <c r="E13" s="112">
        <v>0</v>
      </c>
      <c r="F13" s="109">
        <v>0</v>
      </c>
      <c r="G13" s="109">
        <v>0</v>
      </c>
    </row>
    <row r="14" spans="1:10" ht="15.75" thickBot="1" x14ac:dyDescent="0.3">
      <c r="A14" s="112">
        <v>0</v>
      </c>
      <c r="B14" s="109">
        <v>0</v>
      </c>
      <c r="C14" s="109">
        <v>0</v>
      </c>
      <c r="D14" s="109">
        <v>0</v>
      </c>
      <c r="E14" s="112">
        <v>0</v>
      </c>
      <c r="F14" s="109">
        <v>0</v>
      </c>
      <c r="G14" s="109">
        <v>0</v>
      </c>
    </row>
    <row r="15" spans="1:10" ht="15.75" thickBot="1" x14ac:dyDescent="0.3">
      <c r="A15" s="112">
        <v>0</v>
      </c>
      <c r="B15" s="109">
        <v>0</v>
      </c>
      <c r="C15" s="109">
        <v>0</v>
      </c>
      <c r="D15" s="109">
        <v>0</v>
      </c>
      <c r="E15" s="112">
        <v>0</v>
      </c>
      <c r="F15" s="109">
        <v>0</v>
      </c>
      <c r="G15" s="109">
        <v>0</v>
      </c>
    </row>
    <row r="16" spans="1:10" ht="15.75" thickBot="1" x14ac:dyDescent="0.3">
      <c r="A16" s="112">
        <v>0</v>
      </c>
      <c r="B16" s="109">
        <v>0</v>
      </c>
      <c r="C16" s="109">
        <v>0</v>
      </c>
      <c r="D16" s="109">
        <v>0</v>
      </c>
      <c r="E16" s="112">
        <v>0</v>
      </c>
      <c r="F16" s="109">
        <v>0</v>
      </c>
      <c r="G16" s="109">
        <v>0</v>
      </c>
    </row>
    <row r="17" spans="1:7" ht="15.75" thickBot="1" x14ac:dyDescent="0.3">
      <c r="A17" s="112">
        <v>0</v>
      </c>
      <c r="B17" s="109">
        <v>0</v>
      </c>
      <c r="C17" s="109">
        <v>0</v>
      </c>
      <c r="D17" s="109">
        <v>0</v>
      </c>
      <c r="E17" s="112">
        <v>0</v>
      </c>
      <c r="F17" s="109">
        <v>0</v>
      </c>
      <c r="G17" s="109">
        <v>0</v>
      </c>
    </row>
    <row r="18" spans="1:7" ht="15.75" thickBot="1" x14ac:dyDescent="0.3">
      <c r="A18" s="112">
        <v>0</v>
      </c>
      <c r="B18" s="109">
        <v>0</v>
      </c>
      <c r="C18" s="109">
        <v>0</v>
      </c>
      <c r="D18" s="109">
        <v>0</v>
      </c>
      <c r="E18" s="112">
        <v>0</v>
      </c>
      <c r="F18" s="109">
        <v>0</v>
      </c>
      <c r="G18" s="109">
        <v>0</v>
      </c>
    </row>
    <row r="19" spans="1:7" ht="15.75" thickBot="1" x14ac:dyDescent="0.3">
      <c r="A19" s="112">
        <v>0</v>
      </c>
      <c r="B19" s="109">
        <v>0</v>
      </c>
      <c r="C19" s="109">
        <v>0</v>
      </c>
      <c r="D19" s="109">
        <v>0</v>
      </c>
      <c r="E19" s="112">
        <v>0</v>
      </c>
      <c r="F19" s="109">
        <v>0</v>
      </c>
      <c r="G19" s="109">
        <v>0</v>
      </c>
    </row>
    <row r="20" spans="1:7" ht="15.75" thickBot="1" x14ac:dyDescent="0.3">
      <c r="A20" s="112">
        <v>0</v>
      </c>
      <c r="B20" s="109">
        <v>0</v>
      </c>
      <c r="C20" s="109">
        <v>0</v>
      </c>
      <c r="D20" s="109">
        <v>0</v>
      </c>
      <c r="E20" s="112">
        <v>0</v>
      </c>
      <c r="F20" s="109">
        <v>0</v>
      </c>
      <c r="G20" s="109">
        <v>0</v>
      </c>
    </row>
    <row r="21" spans="1:7" ht="15.75" thickBot="1" x14ac:dyDescent="0.3">
      <c r="A21" s="112">
        <v>0</v>
      </c>
      <c r="B21" s="109">
        <v>0</v>
      </c>
      <c r="C21" s="109">
        <v>0</v>
      </c>
      <c r="D21" s="109">
        <v>0</v>
      </c>
      <c r="E21" s="112">
        <v>0</v>
      </c>
      <c r="F21" s="109">
        <v>0</v>
      </c>
      <c r="G21" s="109">
        <v>0</v>
      </c>
    </row>
    <row r="22" spans="1:7" ht="15.75" thickBot="1" x14ac:dyDescent="0.3">
      <c r="A22" s="112">
        <v>0</v>
      </c>
      <c r="B22" s="109">
        <v>0</v>
      </c>
      <c r="C22" s="109">
        <v>0</v>
      </c>
      <c r="D22" s="109">
        <v>0</v>
      </c>
      <c r="E22" s="112">
        <v>0</v>
      </c>
      <c r="F22" s="109">
        <v>0</v>
      </c>
      <c r="G22" s="109">
        <v>0</v>
      </c>
    </row>
    <row r="23" spans="1:7" ht="15.75" thickBot="1" x14ac:dyDescent="0.3">
      <c r="A23" s="112">
        <v>0</v>
      </c>
      <c r="B23" s="109">
        <v>0</v>
      </c>
      <c r="C23" s="109">
        <v>0</v>
      </c>
      <c r="D23" s="109">
        <v>0</v>
      </c>
      <c r="E23" s="112">
        <v>0</v>
      </c>
      <c r="F23" s="109">
        <v>0</v>
      </c>
      <c r="G23" s="109">
        <v>0</v>
      </c>
    </row>
    <row r="24" spans="1:7" ht="15.75" thickBot="1" x14ac:dyDescent="0.3">
      <c r="A24" s="112">
        <v>0</v>
      </c>
      <c r="B24" s="109">
        <v>0</v>
      </c>
      <c r="C24" s="109">
        <v>0</v>
      </c>
      <c r="D24" s="109">
        <v>0</v>
      </c>
      <c r="E24" s="112">
        <v>0</v>
      </c>
      <c r="F24" s="109">
        <v>0</v>
      </c>
      <c r="G24" s="109">
        <v>0</v>
      </c>
    </row>
    <row r="25" spans="1:7" ht="15.75" thickBot="1" x14ac:dyDescent="0.3">
      <c r="A25" s="475" t="s">
        <v>76</v>
      </c>
      <c r="B25" s="476"/>
      <c r="C25" s="476"/>
      <c r="D25" s="476"/>
      <c r="E25" s="476"/>
      <c r="F25" s="477"/>
      <c r="G25" s="109">
        <v>0</v>
      </c>
    </row>
  </sheetData>
  <mergeCells count="3">
    <mergeCell ref="A25:F25"/>
    <mergeCell ref="A1:G1"/>
    <mergeCell ref="A2:G2"/>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K16"/>
  <sheetViews>
    <sheetView view="pageLayout" workbookViewId="0">
      <selection activeCell="B21" sqref="B21"/>
    </sheetView>
  </sheetViews>
  <sheetFormatPr defaultRowHeight="15" x14ac:dyDescent="0.25"/>
  <cols>
    <col min="1" max="1" width="12.85546875" bestFit="1" customWidth="1"/>
    <col min="2" max="2" width="7.42578125" bestFit="1" customWidth="1"/>
    <col min="3" max="3" width="12.7109375" customWidth="1"/>
    <col min="4" max="4" width="21" customWidth="1"/>
    <col min="8" max="8" width="18.85546875" customWidth="1"/>
    <col min="10" max="10" width="18.42578125" customWidth="1"/>
  </cols>
  <sheetData>
    <row r="1" spans="1:11" ht="49.5" customHeight="1" thickBot="1" x14ac:dyDescent="0.3">
      <c r="A1" s="481" t="s">
        <v>752</v>
      </c>
      <c r="B1" s="481"/>
      <c r="C1" s="481"/>
      <c r="D1" s="481"/>
      <c r="E1" s="481"/>
      <c r="F1" s="481"/>
      <c r="G1" s="481"/>
      <c r="H1" s="481"/>
      <c r="I1" s="481"/>
      <c r="J1" s="481"/>
      <c r="K1" s="481"/>
    </row>
    <row r="2" spans="1:11" ht="102.75" thickBot="1" x14ac:dyDescent="0.3">
      <c r="A2" s="133" t="s">
        <v>594</v>
      </c>
      <c r="B2" s="130" t="s">
        <v>746</v>
      </c>
      <c r="C2" s="130" t="s">
        <v>751</v>
      </c>
      <c r="D2" s="130" t="s">
        <v>576</v>
      </c>
      <c r="E2" s="130" t="s">
        <v>546</v>
      </c>
      <c r="F2" s="130" t="s">
        <v>574</v>
      </c>
      <c r="G2" s="132" t="s">
        <v>573</v>
      </c>
      <c r="H2" s="132" t="s">
        <v>459</v>
      </c>
      <c r="I2" s="132" t="s">
        <v>582</v>
      </c>
      <c r="J2" s="131" t="s">
        <v>750</v>
      </c>
      <c r="K2" s="130" t="s">
        <v>749</v>
      </c>
    </row>
    <row r="3" spans="1:11" ht="15.75" thickBot="1" x14ac:dyDescent="0.3">
      <c r="A3" s="157">
        <v>0</v>
      </c>
      <c r="B3" s="123">
        <v>0</v>
      </c>
      <c r="C3" s="157">
        <v>0</v>
      </c>
      <c r="D3" s="123">
        <v>0</v>
      </c>
      <c r="E3" s="157">
        <v>0</v>
      </c>
      <c r="F3" s="123">
        <v>0</v>
      </c>
      <c r="G3" s="157">
        <v>0</v>
      </c>
      <c r="H3" s="123">
        <v>0</v>
      </c>
      <c r="I3" s="157">
        <v>0</v>
      </c>
      <c r="J3" s="123">
        <v>0</v>
      </c>
      <c r="K3" s="157">
        <v>0</v>
      </c>
    </row>
    <row r="4" spans="1:11" ht="15.75" thickBot="1" x14ac:dyDescent="0.3">
      <c r="A4" s="157">
        <v>0</v>
      </c>
      <c r="B4" s="123">
        <v>0</v>
      </c>
      <c r="C4" s="157">
        <v>0</v>
      </c>
      <c r="D4" s="123">
        <v>0</v>
      </c>
      <c r="E4" s="157">
        <v>0</v>
      </c>
      <c r="F4" s="123">
        <v>0</v>
      </c>
      <c r="G4" s="157">
        <v>0</v>
      </c>
      <c r="H4" s="123">
        <v>0</v>
      </c>
      <c r="I4" s="157">
        <v>0</v>
      </c>
      <c r="J4" s="123">
        <v>0</v>
      </c>
      <c r="K4" s="157">
        <v>0</v>
      </c>
    </row>
    <row r="5" spans="1:11" ht="15.75" thickBot="1" x14ac:dyDescent="0.3">
      <c r="A5" s="157">
        <v>0</v>
      </c>
      <c r="B5" s="123">
        <v>0</v>
      </c>
      <c r="C5" s="157">
        <v>0</v>
      </c>
      <c r="D5" s="123">
        <v>0</v>
      </c>
      <c r="E5" s="157">
        <v>0</v>
      </c>
      <c r="F5" s="123">
        <v>0</v>
      </c>
      <c r="G5" s="157">
        <v>0</v>
      </c>
      <c r="H5" s="123">
        <v>0</v>
      </c>
      <c r="I5" s="157">
        <v>0</v>
      </c>
      <c r="J5" s="123">
        <v>0</v>
      </c>
      <c r="K5" s="157">
        <v>0</v>
      </c>
    </row>
    <row r="6" spans="1:11" ht="15.75" thickBot="1" x14ac:dyDescent="0.3">
      <c r="A6" s="157">
        <v>0</v>
      </c>
      <c r="B6" s="123">
        <v>0</v>
      </c>
      <c r="C6" s="157">
        <v>0</v>
      </c>
      <c r="D6" s="123">
        <v>0</v>
      </c>
      <c r="E6" s="157">
        <v>0</v>
      </c>
      <c r="F6" s="123">
        <v>0</v>
      </c>
      <c r="G6" s="157">
        <v>0</v>
      </c>
      <c r="H6" s="123">
        <v>0</v>
      </c>
      <c r="I6" s="157">
        <v>0</v>
      </c>
      <c r="J6" s="123">
        <v>0</v>
      </c>
      <c r="K6" s="157">
        <v>0</v>
      </c>
    </row>
    <row r="7" spans="1:11" ht="15.75" thickBot="1" x14ac:dyDescent="0.3">
      <c r="A7" s="478" t="s">
        <v>611</v>
      </c>
      <c r="B7" s="479"/>
      <c r="C7" s="479"/>
      <c r="D7" s="479"/>
      <c r="E7" s="479"/>
      <c r="F7" s="479"/>
      <c r="G7" s="479"/>
      <c r="H7" s="479"/>
      <c r="I7" s="479"/>
      <c r="J7" s="479"/>
      <c r="K7" s="480"/>
    </row>
    <row r="8" spans="1:11" ht="21" customHeight="1" x14ac:dyDescent="0.25"/>
    <row r="9" spans="1:11" ht="15.75" x14ac:dyDescent="0.25">
      <c r="A9" s="482"/>
      <c r="B9" s="482"/>
      <c r="C9" s="482"/>
      <c r="D9" s="482"/>
      <c r="E9" s="482"/>
      <c r="F9" s="482"/>
      <c r="G9" s="482"/>
      <c r="H9" s="482"/>
      <c r="I9" s="482"/>
      <c r="J9" s="482"/>
      <c r="K9" s="482"/>
    </row>
    <row r="10" spans="1:11" x14ac:dyDescent="0.25">
      <c r="A10" s="155"/>
      <c r="B10" s="155"/>
      <c r="C10" s="155"/>
      <c r="D10" s="155"/>
      <c r="E10" s="155"/>
      <c r="F10" s="155"/>
      <c r="G10" s="156"/>
      <c r="H10" s="156"/>
      <c r="I10" s="156"/>
      <c r="J10" s="156"/>
      <c r="K10" s="155"/>
    </row>
    <row r="11" spans="1:11" x14ac:dyDescent="0.25">
      <c r="A11" s="154"/>
      <c r="B11" s="154"/>
      <c r="C11" s="154"/>
      <c r="D11" s="154"/>
      <c r="E11" s="154"/>
      <c r="F11" s="154"/>
      <c r="G11" s="154"/>
      <c r="H11" s="154"/>
      <c r="I11" s="154"/>
      <c r="J11" s="154"/>
      <c r="K11" s="154"/>
    </row>
    <row r="12" spans="1:11" x14ac:dyDescent="0.25">
      <c r="A12" s="154"/>
      <c r="B12" s="154"/>
      <c r="C12" s="154"/>
      <c r="D12" s="154"/>
      <c r="E12" s="154"/>
      <c r="F12" s="154"/>
      <c r="G12" s="154"/>
      <c r="H12" s="154"/>
      <c r="I12" s="154"/>
      <c r="J12" s="154"/>
      <c r="K12" s="154"/>
    </row>
    <row r="13" spans="1:11" x14ac:dyDescent="0.25">
      <c r="A13" s="154"/>
      <c r="B13" s="154"/>
      <c r="C13" s="154"/>
      <c r="D13" s="154"/>
      <c r="E13" s="154"/>
      <c r="F13" s="154"/>
      <c r="G13" s="154"/>
      <c r="H13" s="154"/>
      <c r="I13" s="154"/>
      <c r="J13" s="154"/>
      <c r="K13" s="154"/>
    </row>
    <row r="14" spans="1:11" x14ac:dyDescent="0.25">
      <c r="A14" s="483"/>
      <c r="B14" s="483"/>
      <c r="C14" s="483"/>
      <c r="D14" s="483"/>
      <c r="E14" s="483"/>
      <c r="F14" s="483"/>
      <c r="G14" s="483"/>
      <c r="H14" s="483"/>
      <c r="I14" s="483"/>
      <c r="J14" s="483"/>
      <c r="K14" s="483"/>
    </row>
    <row r="15" spans="1:11" x14ac:dyDescent="0.25">
      <c r="A15" s="91"/>
      <c r="B15" s="91"/>
      <c r="C15" s="91"/>
      <c r="D15" s="91"/>
      <c r="E15" s="91"/>
      <c r="F15" s="91"/>
      <c r="G15" s="91"/>
      <c r="H15" s="91"/>
      <c r="I15" s="91"/>
      <c r="J15" s="91"/>
      <c r="K15" s="91"/>
    </row>
    <row r="16" spans="1:11" x14ac:dyDescent="0.25">
      <c r="A16" s="91"/>
      <c r="B16" s="91"/>
      <c r="C16" s="91"/>
      <c r="D16" s="91"/>
      <c r="E16" s="91"/>
      <c r="F16" s="91"/>
      <c r="G16" s="91"/>
      <c r="H16" s="91"/>
      <c r="I16" s="91"/>
      <c r="J16" s="91"/>
      <c r="K16" s="91"/>
    </row>
  </sheetData>
  <mergeCells count="4">
    <mergeCell ref="A7:K7"/>
    <mergeCell ref="A1:K1"/>
    <mergeCell ref="A9:K9"/>
    <mergeCell ref="A14:K14"/>
  </mergeCells>
  <pageMargins left="0.39370078740157483" right="0.39370078740157483" top="0.78740157480314965" bottom="0.78740157480314965"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K6"/>
  <sheetViews>
    <sheetView workbookViewId="0">
      <selection activeCell="E8" sqref="E8"/>
    </sheetView>
  </sheetViews>
  <sheetFormatPr defaultRowHeight="15" x14ac:dyDescent="0.25"/>
  <cols>
    <col min="1" max="1" width="12.85546875" bestFit="1" customWidth="1"/>
    <col min="2" max="2" width="7.42578125" bestFit="1" customWidth="1"/>
    <col min="3" max="3" width="12.7109375" customWidth="1"/>
    <col min="4" max="4" width="23.85546875" customWidth="1"/>
    <col min="8" max="8" width="16.7109375" customWidth="1"/>
    <col min="10" max="10" width="18.42578125" customWidth="1"/>
  </cols>
  <sheetData>
    <row r="1" spans="1:11" ht="49.5" customHeight="1" thickBot="1" x14ac:dyDescent="0.3">
      <c r="A1" s="481" t="s">
        <v>753</v>
      </c>
      <c r="B1" s="481"/>
      <c r="C1" s="481"/>
      <c r="D1" s="481"/>
      <c r="E1" s="481"/>
      <c r="F1" s="481"/>
      <c r="G1" s="481"/>
      <c r="H1" s="481"/>
      <c r="I1" s="481"/>
      <c r="J1" s="481"/>
      <c r="K1" s="481"/>
    </row>
    <row r="2" spans="1:11" ht="102.75" thickBot="1" x14ac:dyDescent="0.3">
      <c r="A2" s="133" t="s">
        <v>594</v>
      </c>
      <c r="B2" s="130" t="s">
        <v>746</v>
      </c>
      <c r="C2" s="130" t="s">
        <v>751</v>
      </c>
      <c r="D2" s="130" t="s">
        <v>576</v>
      </c>
      <c r="E2" s="130" t="s">
        <v>546</v>
      </c>
      <c r="F2" s="130" t="s">
        <v>684</v>
      </c>
      <c r="G2" s="132" t="s">
        <v>573</v>
      </c>
      <c r="H2" s="132" t="s">
        <v>459</v>
      </c>
      <c r="I2" s="132" t="s">
        <v>582</v>
      </c>
      <c r="J2" s="131" t="s">
        <v>750</v>
      </c>
      <c r="K2" s="130" t="s">
        <v>569</v>
      </c>
    </row>
    <row r="3" spans="1:11" ht="15.75" thickBot="1" x14ac:dyDescent="0.3">
      <c r="A3" s="157">
        <v>0</v>
      </c>
      <c r="B3" s="123">
        <v>0</v>
      </c>
      <c r="C3" s="157">
        <v>0</v>
      </c>
      <c r="D3" s="123">
        <v>0</v>
      </c>
      <c r="E3" s="157">
        <v>0</v>
      </c>
      <c r="F3" s="123">
        <v>0</v>
      </c>
      <c r="G3" s="157">
        <v>0</v>
      </c>
      <c r="H3" s="123">
        <v>0</v>
      </c>
      <c r="I3" s="157">
        <v>0</v>
      </c>
      <c r="J3" s="123">
        <v>0</v>
      </c>
      <c r="K3" s="157">
        <v>0</v>
      </c>
    </row>
    <row r="4" spans="1:11" ht="15.75" thickBot="1" x14ac:dyDescent="0.3">
      <c r="A4" s="157">
        <v>0</v>
      </c>
      <c r="B4" s="123">
        <v>0</v>
      </c>
      <c r="C4" s="157">
        <v>0</v>
      </c>
      <c r="D4" s="123">
        <v>0</v>
      </c>
      <c r="E4" s="157">
        <v>0</v>
      </c>
      <c r="F4" s="123">
        <v>0</v>
      </c>
      <c r="G4" s="157">
        <v>0</v>
      </c>
      <c r="H4" s="123">
        <v>0</v>
      </c>
      <c r="I4" s="157">
        <v>0</v>
      </c>
      <c r="J4" s="123">
        <v>0</v>
      </c>
      <c r="K4" s="157">
        <v>0</v>
      </c>
    </row>
    <row r="5" spans="1:11" ht="15.75" thickBot="1" x14ac:dyDescent="0.3">
      <c r="A5" s="157">
        <v>0</v>
      </c>
      <c r="B5" s="123">
        <v>0</v>
      </c>
      <c r="C5" s="157">
        <v>0</v>
      </c>
      <c r="D5" s="123">
        <v>0</v>
      </c>
      <c r="E5" s="157">
        <v>0</v>
      </c>
      <c r="F5" s="123">
        <v>0</v>
      </c>
      <c r="G5" s="157">
        <v>0</v>
      </c>
      <c r="H5" s="123">
        <v>0</v>
      </c>
      <c r="I5" s="157">
        <v>0</v>
      </c>
      <c r="J5" s="123">
        <v>0</v>
      </c>
      <c r="K5" s="157">
        <v>0</v>
      </c>
    </row>
    <row r="6" spans="1:11" ht="15.75" thickBot="1" x14ac:dyDescent="0.3">
      <c r="A6" s="478" t="s">
        <v>611</v>
      </c>
      <c r="B6" s="479"/>
      <c r="C6" s="479"/>
      <c r="D6" s="479"/>
      <c r="E6" s="479"/>
      <c r="F6" s="479"/>
      <c r="G6" s="479"/>
      <c r="H6" s="479"/>
      <c r="I6" s="479"/>
      <c r="J6" s="479"/>
      <c r="K6" s="480"/>
    </row>
  </sheetData>
  <mergeCells count="2">
    <mergeCell ref="A1:K1"/>
    <mergeCell ref="A6:K6"/>
  </mergeCells>
  <pageMargins left="0.39370078740157483" right="0.39370078740157483" top="0.78740157480314965" bottom="0.78740157480314965"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7030A0"/>
  </sheetPr>
  <dimension ref="A1:J19"/>
  <sheetViews>
    <sheetView view="pageLayout" workbookViewId="0">
      <selection activeCell="C4" sqref="C4"/>
    </sheetView>
  </sheetViews>
  <sheetFormatPr defaultRowHeight="15" x14ac:dyDescent="0.25"/>
  <cols>
    <col min="1" max="1" width="47.7109375" customWidth="1"/>
    <col min="2" max="2" width="14.85546875" customWidth="1"/>
    <col min="3" max="3" width="26.140625" customWidth="1"/>
    <col min="4" max="4" width="25.7109375" customWidth="1"/>
    <col min="8" max="8" width="18.85546875" customWidth="1"/>
    <col min="10" max="10" width="18.42578125" customWidth="1"/>
  </cols>
  <sheetData>
    <row r="1" spans="1:10" ht="15.75" x14ac:dyDescent="0.25">
      <c r="A1" s="381" t="s">
        <v>765</v>
      </c>
      <c r="B1" s="381"/>
      <c r="C1" s="381"/>
      <c r="D1" s="164"/>
      <c r="E1" s="164"/>
      <c r="F1" s="164"/>
      <c r="G1" s="164"/>
      <c r="H1" s="153"/>
      <c r="I1" s="153"/>
      <c r="J1" s="153"/>
    </row>
    <row r="2" spans="1:10" ht="16.5" thickBot="1" x14ac:dyDescent="0.3">
      <c r="A2" s="394" t="s">
        <v>764</v>
      </c>
      <c r="B2" s="394"/>
      <c r="C2" s="394"/>
      <c r="D2" s="164"/>
      <c r="E2" s="164"/>
      <c r="F2" s="164"/>
      <c r="G2" s="164"/>
      <c r="H2" s="153"/>
      <c r="I2" s="153"/>
      <c r="J2" s="153"/>
    </row>
    <row r="3" spans="1:10" ht="15.75" thickBot="1" x14ac:dyDescent="0.3">
      <c r="A3" s="163" t="s">
        <v>763</v>
      </c>
      <c r="B3" s="18" t="s">
        <v>1</v>
      </c>
      <c r="C3" s="93" t="s">
        <v>442</v>
      </c>
      <c r="D3" s="91"/>
      <c r="E3" s="91"/>
      <c r="F3" s="91"/>
      <c r="G3" s="91"/>
    </row>
    <row r="4" spans="1:10" ht="26.25" thickBot="1" x14ac:dyDescent="0.3">
      <c r="A4" s="6" t="s">
        <v>762</v>
      </c>
      <c r="B4" s="160" t="s">
        <v>761</v>
      </c>
      <c r="C4" s="161">
        <f>C5+C6</f>
        <v>5429473.2800000003</v>
      </c>
    </row>
    <row r="5" spans="1:10" ht="16.5" thickBot="1" x14ac:dyDescent="0.3">
      <c r="A5" s="6" t="s">
        <v>756</v>
      </c>
      <c r="B5" s="160" t="s">
        <v>14</v>
      </c>
      <c r="C5" s="162">
        <f>'IV 1-1'!I71</f>
        <v>309290.31000000011</v>
      </c>
    </row>
    <row r="6" spans="1:10" ht="16.5" thickBot="1" x14ac:dyDescent="0.3">
      <c r="A6" s="6" t="s">
        <v>755</v>
      </c>
      <c r="B6" s="160" t="s">
        <v>16</v>
      </c>
      <c r="C6" s="161">
        <f>'IV 1-1'!I435</f>
        <v>5120182.97</v>
      </c>
    </row>
    <row r="7" spans="1:10" ht="26.25" thickBot="1" x14ac:dyDescent="0.3">
      <c r="A7" s="6" t="s">
        <v>760</v>
      </c>
      <c r="B7" s="160" t="s">
        <v>12</v>
      </c>
      <c r="C7" s="158">
        <v>0</v>
      </c>
    </row>
    <row r="8" spans="1:10" ht="16.5" thickBot="1" x14ac:dyDescent="0.3">
      <c r="A8" s="6" t="s">
        <v>756</v>
      </c>
      <c r="B8" s="160" t="s">
        <v>14</v>
      </c>
      <c r="C8" s="158">
        <v>0</v>
      </c>
    </row>
    <row r="9" spans="1:10" ht="16.5" thickBot="1" x14ac:dyDescent="0.3">
      <c r="A9" s="6" t="s">
        <v>755</v>
      </c>
      <c r="B9" s="160" t="s">
        <v>16</v>
      </c>
      <c r="C9" s="158">
        <v>0</v>
      </c>
    </row>
    <row r="10" spans="1:10" ht="39" thickBot="1" x14ac:dyDescent="0.3">
      <c r="A10" s="6" t="s">
        <v>759</v>
      </c>
      <c r="B10" s="160" t="s">
        <v>18</v>
      </c>
      <c r="C10" s="158">
        <v>0</v>
      </c>
    </row>
    <row r="11" spans="1:10" ht="16.5" thickBot="1" x14ac:dyDescent="0.3">
      <c r="A11" s="6" t="s">
        <v>756</v>
      </c>
      <c r="B11" s="160" t="s">
        <v>14</v>
      </c>
      <c r="C11" s="158">
        <v>0</v>
      </c>
    </row>
    <row r="12" spans="1:10" ht="16.5" thickBot="1" x14ac:dyDescent="0.3">
      <c r="A12" s="6" t="s">
        <v>755</v>
      </c>
      <c r="B12" s="160" t="s">
        <v>16</v>
      </c>
      <c r="C12" s="158">
        <v>0</v>
      </c>
    </row>
    <row r="13" spans="1:10" ht="16.5" thickBot="1" x14ac:dyDescent="0.3">
      <c r="A13" s="6" t="s">
        <v>758</v>
      </c>
      <c r="B13" s="160" t="s">
        <v>20</v>
      </c>
      <c r="C13" s="158">
        <v>0</v>
      </c>
    </row>
    <row r="14" spans="1:10" ht="16.5" thickBot="1" x14ac:dyDescent="0.3">
      <c r="A14" s="6" t="s">
        <v>756</v>
      </c>
      <c r="B14" s="160" t="s">
        <v>14</v>
      </c>
      <c r="C14" s="158">
        <v>0</v>
      </c>
    </row>
    <row r="15" spans="1:10" ht="16.5" thickBot="1" x14ac:dyDescent="0.3">
      <c r="A15" s="6" t="s">
        <v>755</v>
      </c>
      <c r="B15" s="160" t="s">
        <v>16</v>
      </c>
      <c r="C15" s="158">
        <v>0</v>
      </c>
    </row>
    <row r="16" spans="1:10" ht="39" thickBot="1" x14ac:dyDescent="0.3">
      <c r="A16" s="6" t="s">
        <v>757</v>
      </c>
      <c r="B16" s="160" t="s">
        <v>530</v>
      </c>
      <c r="C16" s="158">
        <v>0</v>
      </c>
    </row>
    <row r="17" spans="1:3" ht="16.5" thickBot="1" x14ac:dyDescent="0.3">
      <c r="A17" s="6" t="s">
        <v>756</v>
      </c>
      <c r="B17" s="160" t="s">
        <v>14</v>
      </c>
      <c r="C17" s="158">
        <v>0</v>
      </c>
    </row>
    <row r="18" spans="1:3" ht="16.5" thickBot="1" x14ac:dyDescent="0.3">
      <c r="A18" s="6" t="s">
        <v>755</v>
      </c>
      <c r="B18" s="160" t="s">
        <v>16</v>
      </c>
      <c r="C18" s="158">
        <v>0</v>
      </c>
    </row>
    <row r="19" spans="1:3" ht="16.5" thickBot="1" x14ac:dyDescent="0.3">
      <c r="A19" s="6" t="s">
        <v>754</v>
      </c>
      <c r="B19" s="159"/>
      <c r="C19" s="158">
        <v>0</v>
      </c>
    </row>
  </sheetData>
  <mergeCells count="2">
    <mergeCell ref="A1:C1"/>
    <mergeCell ref="A2:C2"/>
  </mergeCells>
  <pageMargins left="0.39370078740157483" right="0.39370078740157483" top="0.78740157480314965" bottom="0.78740157480314965"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7030A0"/>
  </sheetPr>
  <dimension ref="A1:JT436"/>
  <sheetViews>
    <sheetView topLeftCell="A430" zoomScale="95" zoomScaleNormal="95" zoomScalePageLayoutView="91" workbookViewId="0">
      <selection activeCell="F57" sqref="F57"/>
    </sheetView>
  </sheetViews>
  <sheetFormatPr defaultRowHeight="15" x14ac:dyDescent="0.25"/>
  <cols>
    <col min="1" max="1" width="9.7109375" customWidth="1"/>
    <col min="2" max="2" width="19.28515625" customWidth="1"/>
    <col min="3" max="3" width="16.28515625" customWidth="1"/>
    <col min="4" max="4" width="23.42578125" customWidth="1"/>
    <col min="5" max="5" width="11.28515625" customWidth="1"/>
    <col min="6" max="6" width="19.140625" customWidth="1"/>
    <col min="7" max="7" width="13.5703125" customWidth="1"/>
    <col min="8" max="8" width="7.7109375" customWidth="1"/>
    <col min="9" max="9" width="12.5703125" customWidth="1"/>
    <col min="10" max="10" width="12.28515625" customWidth="1"/>
    <col min="11" max="11" width="10" bestFit="1" customWidth="1"/>
    <col min="12" max="12" width="12.28515625" customWidth="1"/>
  </cols>
  <sheetData>
    <row r="1" spans="1:22" ht="15.75" x14ac:dyDescent="0.25">
      <c r="A1" s="487" t="s">
        <v>832</v>
      </c>
      <c r="B1" s="487"/>
      <c r="C1" s="487"/>
      <c r="D1" s="487"/>
      <c r="E1" s="487"/>
      <c r="F1" s="487"/>
      <c r="G1" s="487"/>
      <c r="H1" s="487"/>
      <c r="I1" s="487"/>
    </row>
    <row r="2" spans="1:22" ht="15.75" x14ac:dyDescent="0.25">
      <c r="A2" s="487" t="s">
        <v>831</v>
      </c>
      <c r="B2" s="487"/>
      <c r="C2" s="487"/>
      <c r="D2" s="487"/>
      <c r="E2" s="487"/>
      <c r="F2" s="487"/>
      <c r="G2" s="487"/>
      <c r="H2" s="487"/>
      <c r="I2" s="487"/>
    </row>
    <row r="3" spans="1:22" ht="15.75" x14ac:dyDescent="0.25">
      <c r="A3" s="211"/>
      <c r="B3" s="211"/>
      <c r="C3" s="211"/>
      <c r="D3" s="211"/>
      <c r="E3" s="211"/>
      <c r="F3" s="211"/>
      <c r="G3" s="211"/>
      <c r="H3" s="211"/>
      <c r="I3" s="211"/>
      <c r="L3" s="168"/>
      <c r="M3" s="168"/>
      <c r="N3" s="168"/>
      <c r="O3" s="168"/>
      <c r="P3" s="168"/>
      <c r="Q3" s="168"/>
      <c r="R3" s="168"/>
      <c r="S3" s="168"/>
      <c r="T3" s="168"/>
      <c r="U3" s="168"/>
      <c r="V3" s="168"/>
    </row>
    <row r="4" spans="1:22" ht="76.5" x14ac:dyDescent="0.25">
      <c r="A4" s="237" t="s">
        <v>808</v>
      </c>
      <c r="B4" s="237" t="s">
        <v>830</v>
      </c>
      <c r="C4" s="237" t="s">
        <v>829</v>
      </c>
      <c r="D4" s="237" t="s">
        <v>628</v>
      </c>
      <c r="E4" s="237" t="s">
        <v>828</v>
      </c>
      <c r="F4" s="237" t="s">
        <v>584</v>
      </c>
      <c r="G4" s="237" t="s">
        <v>806</v>
      </c>
      <c r="H4" s="237" t="s">
        <v>827</v>
      </c>
      <c r="I4" s="237" t="s">
        <v>544</v>
      </c>
    </row>
    <row r="5" spans="1:22" ht="25.5" x14ac:dyDescent="0.25">
      <c r="A5" s="236">
        <v>43469</v>
      </c>
      <c r="B5" s="115" t="s">
        <v>826</v>
      </c>
      <c r="C5" s="115">
        <v>260026190</v>
      </c>
      <c r="D5" s="115" t="s">
        <v>825</v>
      </c>
      <c r="E5" s="115"/>
      <c r="F5" s="115" t="s">
        <v>1370</v>
      </c>
      <c r="G5" s="115" t="s">
        <v>768</v>
      </c>
      <c r="H5" s="115" t="s">
        <v>767</v>
      </c>
      <c r="I5" s="116">
        <v>500</v>
      </c>
    </row>
    <row r="6" spans="1:22" ht="37.5" customHeight="1" x14ac:dyDescent="0.25">
      <c r="A6" s="236">
        <v>43469</v>
      </c>
      <c r="B6" s="115" t="s">
        <v>812</v>
      </c>
      <c r="C6" s="115">
        <v>26009187029</v>
      </c>
      <c r="D6" s="115" t="s">
        <v>1001</v>
      </c>
      <c r="E6" s="115"/>
      <c r="F6" s="115" t="s">
        <v>1371</v>
      </c>
      <c r="G6" s="115" t="s">
        <v>768</v>
      </c>
      <c r="H6" s="115" t="s">
        <v>767</v>
      </c>
      <c r="I6" s="116">
        <v>880</v>
      </c>
    </row>
    <row r="7" spans="1:22" ht="37.5" customHeight="1" x14ac:dyDescent="0.25">
      <c r="A7" s="236">
        <v>43469</v>
      </c>
      <c r="B7" s="115" t="s">
        <v>812</v>
      </c>
      <c r="C7" s="115">
        <v>26009187029</v>
      </c>
      <c r="D7" s="115" t="s">
        <v>1001</v>
      </c>
      <c r="E7" s="115"/>
      <c r="F7" s="115" t="s">
        <v>1371</v>
      </c>
      <c r="G7" s="115" t="s">
        <v>768</v>
      </c>
      <c r="H7" s="115" t="s">
        <v>767</v>
      </c>
      <c r="I7" s="116">
        <v>3100</v>
      </c>
    </row>
    <row r="8" spans="1:22" ht="55.5" customHeight="1" x14ac:dyDescent="0.25">
      <c r="A8" s="236">
        <v>43475</v>
      </c>
      <c r="B8" s="69" t="s">
        <v>823</v>
      </c>
      <c r="C8" s="70" t="s">
        <v>822</v>
      </c>
      <c r="D8" s="69" t="s">
        <v>376</v>
      </c>
      <c r="E8" s="69"/>
      <c r="F8" s="69" t="s">
        <v>1372</v>
      </c>
      <c r="G8" s="115" t="s">
        <v>768</v>
      </c>
      <c r="H8" s="115" t="s">
        <v>767</v>
      </c>
      <c r="I8" s="116">
        <v>4000</v>
      </c>
    </row>
    <row r="9" spans="1:22" ht="37.5" customHeight="1" x14ac:dyDescent="0.25">
      <c r="A9" s="236">
        <v>43479</v>
      </c>
      <c r="B9" s="115" t="s">
        <v>812</v>
      </c>
      <c r="C9" s="115">
        <v>26008158424</v>
      </c>
      <c r="D9" s="115" t="s">
        <v>379</v>
      </c>
      <c r="E9" s="115"/>
      <c r="F9" s="115" t="s">
        <v>1373</v>
      </c>
      <c r="G9" s="115" t="s">
        <v>768</v>
      </c>
      <c r="H9" s="115" t="s">
        <v>767</v>
      </c>
      <c r="I9" s="116">
        <v>6825</v>
      </c>
    </row>
    <row r="10" spans="1:22" ht="37.5" customHeight="1" x14ac:dyDescent="0.25">
      <c r="A10" s="236">
        <v>43479</v>
      </c>
      <c r="B10" s="115" t="s">
        <v>812</v>
      </c>
      <c r="C10" s="115">
        <v>26008158424</v>
      </c>
      <c r="D10" s="115" t="s">
        <v>379</v>
      </c>
      <c r="E10" s="115"/>
      <c r="F10" s="115" t="s">
        <v>1373</v>
      </c>
      <c r="G10" s="115" t="s">
        <v>768</v>
      </c>
      <c r="H10" s="115" t="s">
        <v>767</v>
      </c>
      <c r="I10" s="116">
        <v>1836.93</v>
      </c>
    </row>
    <row r="11" spans="1:22" ht="43.5" customHeight="1" x14ac:dyDescent="0.25">
      <c r="A11" s="236">
        <v>43483</v>
      </c>
      <c r="B11" s="115" t="s">
        <v>815</v>
      </c>
      <c r="C11" s="235" t="s">
        <v>814</v>
      </c>
      <c r="D11" s="115" t="s">
        <v>382</v>
      </c>
      <c r="E11" s="115"/>
      <c r="F11" s="115" t="s">
        <v>1374</v>
      </c>
      <c r="G11" s="115" t="s">
        <v>768</v>
      </c>
      <c r="H11" s="115" t="s">
        <v>767</v>
      </c>
      <c r="I11" s="116">
        <v>1500</v>
      </c>
    </row>
    <row r="12" spans="1:22" ht="42.75" customHeight="1" x14ac:dyDescent="0.25">
      <c r="A12" s="236">
        <v>43500</v>
      </c>
      <c r="B12" s="115" t="s">
        <v>826</v>
      </c>
      <c r="C12" s="115">
        <v>260026190</v>
      </c>
      <c r="D12" s="115" t="s">
        <v>825</v>
      </c>
      <c r="E12" s="115"/>
      <c r="F12" s="115" t="s">
        <v>824</v>
      </c>
      <c r="G12" s="115" t="s">
        <v>768</v>
      </c>
      <c r="H12" s="115" t="s">
        <v>767</v>
      </c>
      <c r="I12" s="116">
        <v>500</v>
      </c>
    </row>
    <row r="13" spans="1:22" ht="42.75" customHeight="1" x14ac:dyDescent="0.25">
      <c r="A13" s="236">
        <v>43500</v>
      </c>
      <c r="B13" s="69" t="s">
        <v>823</v>
      </c>
      <c r="C13" s="238" t="s">
        <v>822</v>
      </c>
      <c r="D13" s="69" t="s">
        <v>376</v>
      </c>
      <c r="E13" s="69"/>
      <c r="F13" s="69" t="s">
        <v>1372</v>
      </c>
      <c r="G13" s="115" t="s">
        <v>768</v>
      </c>
      <c r="H13" s="115" t="s">
        <v>767</v>
      </c>
      <c r="I13" s="116">
        <v>4000</v>
      </c>
    </row>
    <row r="14" spans="1:22" ht="42.75" customHeight="1" x14ac:dyDescent="0.25">
      <c r="A14" s="236">
        <v>43501</v>
      </c>
      <c r="B14" s="115" t="s">
        <v>812</v>
      </c>
      <c r="C14" s="115">
        <v>26009187029</v>
      </c>
      <c r="D14" s="115" t="s">
        <v>1001</v>
      </c>
      <c r="E14" s="115"/>
      <c r="F14" s="115" t="s">
        <v>1371</v>
      </c>
      <c r="G14" s="115" t="s">
        <v>768</v>
      </c>
      <c r="H14" s="115" t="s">
        <v>767</v>
      </c>
      <c r="I14" s="116">
        <v>3100</v>
      </c>
    </row>
    <row r="15" spans="1:22" ht="43.5" customHeight="1" x14ac:dyDescent="0.25">
      <c r="A15" s="236">
        <v>43502</v>
      </c>
      <c r="B15" s="115" t="s">
        <v>812</v>
      </c>
      <c r="C15" s="115">
        <v>26009187029</v>
      </c>
      <c r="D15" s="115" t="s">
        <v>1001</v>
      </c>
      <c r="E15" s="115"/>
      <c r="F15" s="115" t="s">
        <v>1371</v>
      </c>
      <c r="G15" s="115" t="s">
        <v>768</v>
      </c>
      <c r="H15" s="115" t="s">
        <v>767</v>
      </c>
      <c r="I15" s="116">
        <v>800</v>
      </c>
      <c r="J15" s="119"/>
      <c r="K15" s="71"/>
    </row>
    <row r="16" spans="1:22" ht="43.5" customHeight="1" x14ac:dyDescent="0.25">
      <c r="A16" s="236">
        <v>43509</v>
      </c>
      <c r="B16" s="115" t="s">
        <v>812</v>
      </c>
      <c r="C16" s="115">
        <v>26008158424</v>
      </c>
      <c r="D16" s="115" t="s">
        <v>379</v>
      </c>
      <c r="E16" s="115"/>
      <c r="F16" s="115" t="s">
        <v>1373</v>
      </c>
      <c r="G16" s="115" t="s">
        <v>768</v>
      </c>
      <c r="H16" s="115" t="s">
        <v>767</v>
      </c>
      <c r="I16" s="116">
        <v>1943.28</v>
      </c>
    </row>
    <row r="17" spans="1:12" ht="43.5" customHeight="1" x14ac:dyDescent="0.25">
      <c r="A17" s="236">
        <v>43509</v>
      </c>
      <c r="B17" s="115" t="s">
        <v>812</v>
      </c>
      <c r="C17" s="115">
        <v>26008158424</v>
      </c>
      <c r="D17" s="115" t="s">
        <v>379</v>
      </c>
      <c r="E17" s="115"/>
      <c r="F17" s="115" t="s">
        <v>1373</v>
      </c>
      <c r="G17" s="115" t="s">
        <v>768</v>
      </c>
      <c r="H17" s="115" t="s">
        <v>767</v>
      </c>
      <c r="I17" s="116">
        <v>6825</v>
      </c>
    </row>
    <row r="18" spans="1:12" ht="43.5" customHeight="1" x14ac:dyDescent="0.25">
      <c r="A18" s="236">
        <v>43510</v>
      </c>
      <c r="B18" s="115" t="s">
        <v>815</v>
      </c>
      <c r="C18" s="235" t="s">
        <v>814</v>
      </c>
      <c r="D18" s="115" t="s">
        <v>382</v>
      </c>
      <c r="E18" s="115"/>
      <c r="F18" s="115" t="s">
        <v>1374</v>
      </c>
      <c r="G18" s="115" t="s">
        <v>768</v>
      </c>
      <c r="H18" s="115" t="s">
        <v>767</v>
      </c>
      <c r="I18" s="116">
        <v>1500</v>
      </c>
    </row>
    <row r="19" spans="1:12" ht="90.75" customHeight="1" x14ac:dyDescent="0.25">
      <c r="A19" s="236">
        <v>43511</v>
      </c>
      <c r="B19" s="115" t="s">
        <v>820</v>
      </c>
      <c r="C19" s="235" t="s">
        <v>819</v>
      </c>
      <c r="D19" s="115" t="s">
        <v>373</v>
      </c>
      <c r="E19" s="115"/>
      <c r="F19" s="115" t="s">
        <v>1375</v>
      </c>
      <c r="G19" s="115" t="s">
        <v>768</v>
      </c>
      <c r="H19" s="115" t="s">
        <v>767</v>
      </c>
      <c r="I19" s="116">
        <v>28000</v>
      </c>
    </row>
    <row r="20" spans="1:12" ht="62.25" customHeight="1" x14ac:dyDescent="0.25">
      <c r="A20" s="236">
        <v>43523</v>
      </c>
      <c r="B20" s="115" t="s">
        <v>817</v>
      </c>
      <c r="C20" s="235" t="s">
        <v>816</v>
      </c>
      <c r="D20" s="115" t="s">
        <v>369</v>
      </c>
      <c r="E20" s="115"/>
      <c r="F20" s="115" t="s">
        <v>1376</v>
      </c>
      <c r="G20" s="115" t="s">
        <v>768</v>
      </c>
      <c r="H20" s="115" t="s">
        <v>767</v>
      </c>
      <c r="I20" s="116">
        <v>15000</v>
      </c>
    </row>
    <row r="21" spans="1:12" ht="65.25" customHeight="1" x14ac:dyDescent="0.25">
      <c r="A21" s="236">
        <v>43530</v>
      </c>
      <c r="B21" s="69" t="s">
        <v>823</v>
      </c>
      <c r="C21" s="70" t="s">
        <v>822</v>
      </c>
      <c r="D21" s="69" t="s">
        <v>376</v>
      </c>
      <c r="E21" s="69"/>
      <c r="F21" s="69" t="s">
        <v>1372</v>
      </c>
      <c r="G21" s="115" t="s">
        <v>768</v>
      </c>
      <c r="H21" s="115" t="s">
        <v>767</v>
      </c>
      <c r="I21" s="116">
        <v>4000</v>
      </c>
    </row>
    <row r="22" spans="1:12" ht="43.5" customHeight="1" x14ac:dyDescent="0.25">
      <c r="A22" s="236">
        <v>43530</v>
      </c>
      <c r="B22" s="115" t="s">
        <v>826</v>
      </c>
      <c r="C22" s="115">
        <v>260026190</v>
      </c>
      <c r="D22" s="115" t="s">
        <v>825</v>
      </c>
      <c r="E22" s="115"/>
      <c r="F22" s="115" t="s">
        <v>1377</v>
      </c>
      <c r="G22" s="115" t="s">
        <v>768</v>
      </c>
      <c r="H22" s="115" t="s">
        <v>767</v>
      </c>
      <c r="I22" s="116">
        <v>500</v>
      </c>
      <c r="J22" s="57"/>
    </row>
    <row r="23" spans="1:12" ht="47.25" customHeight="1" x14ac:dyDescent="0.25">
      <c r="A23" s="236">
        <v>43530</v>
      </c>
      <c r="B23" s="115" t="s">
        <v>820</v>
      </c>
      <c r="C23" s="235" t="s">
        <v>819</v>
      </c>
      <c r="D23" s="115" t="s">
        <v>373</v>
      </c>
      <c r="E23" s="115"/>
      <c r="F23" s="115" t="s">
        <v>1375</v>
      </c>
      <c r="G23" s="115" t="s">
        <v>768</v>
      </c>
      <c r="H23" s="115" t="s">
        <v>767</v>
      </c>
      <c r="I23" s="116">
        <v>833.66</v>
      </c>
    </row>
    <row r="24" spans="1:12" ht="47.25" customHeight="1" x14ac:dyDescent="0.25">
      <c r="A24" s="236">
        <v>43530</v>
      </c>
      <c r="B24" s="115" t="s">
        <v>817</v>
      </c>
      <c r="C24" s="235" t="s">
        <v>816</v>
      </c>
      <c r="D24" s="115" t="s">
        <v>369</v>
      </c>
      <c r="E24" s="115"/>
      <c r="F24" s="115" t="s">
        <v>1376</v>
      </c>
      <c r="G24" s="115" t="s">
        <v>768</v>
      </c>
      <c r="H24" s="115" t="s">
        <v>767</v>
      </c>
      <c r="I24" s="116">
        <v>15000</v>
      </c>
    </row>
    <row r="25" spans="1:12" ht="47.25" customHeight="1" x14ac:dyDescent="0.25">
      <c r="A25" s="236">
        <v>43531</v>
      </c>
      <c r="B25" s="115" t="s">
        <v>812</v>
      </c>
      <c r="C25" s="115">
        <v>26009187029</v>
      </c>
      <c r="D25" s="115" t="s">
        <v>1001</v>
      </c>
      <c r="E25" s="115"/>
      <c r="F25" s="115" t="s">
        <v>1371</v>
      </c>
      <c r="G25" s="115" t="s">
        <v>768</v>
      </c>
      <c r="H25" s="115" t="s">
        <v>767</v>
      </c>
      <c r="I25" s="116">
        <v>870</v>
      </c>
      <c r="J25" s="170"/>
      <c r="K25" s="119"/>
    </row>
    <row r="26" spans="1:12" ht="41.25" customHeight="1" x14ac:dyDescent="0.25">
      <c r="A26" s="236">
        <v>43531</v>
      </c>
      <c r="B26" s="115" t="s">
        <v>820</v>
      </c>
      <c r="C26" s="235" t="s">
        <v>819</v>
      </c>
      <c r="D26" s="115" t="s">
        <v>373</v>
      </c>
      <c r="E26" s="115"/>
      <c r="F26" s="115" t="s">
        <v>1375</v>
      </c>
      <c r="G26" s="115" t="s">
        <v>768</v>
      </c>
      <c r="H26" s="115" t="s">
        <v>767</v>
      </c>
      <c r="I26" s="116">
        <v>14000</v>
      </c>
    </row>
    <row r="27" spans="1:12" ht="41.25" customHeight="1" x14ac:dyDescent="0.25">
      <c r="A27" s="236">
        <v>43511</v>
      </c>
      <c r="B27" s="115" t="s">
        <v>812</v>
      </c>
      <c r="C27" s="115">
        <v>26009187029</v>
      </c>
      <c r="D27" s="115" t="s">
        <v>1001</v>
      </c>
      <c r="E27" s="115"/>
      <c r="F27" s="115" t="s">
        <v>1371</v>
      </c>
      <c r="G27" s="115" t="s">
        <v>768</v>
      </c>
      <c r="H27" s="115" t="s">
        <v>767</v>
      </c>
      <c r="I27" s="116">
        <v>3100</v>
      </c>
      <c r="L27" s="119"/>
    </row>
    <row r="28" spans="1:12" ht="41.25" customHeight="1" x14ac:dyDescent="0.25">
      <c r="A28" s="236">
        <v>43539</v>
      </c>
      <c r="B28" s="115" t="s">
        <v>812</v>
      </c>
      <c r="C28" s="115">
        <v>26008158424</v>
      </c>
      <c r="D28" s="115" t="s">
        <v>379</v>
      </c>
      <c r="E28" s="115"/>
      <c r="F28" s="115" t="s">
        <v>1373</v>
      </c>
      <c r="G28" s="115" t="s">
        <v>768</v>
      </c>
      <c r="H28" s="115" t="s">
        <v>767</v>
      </c>
      <c r="I28" s="115">
        <v>1704.12</v>
      </c>
    </row>
    <row r="29" spans="1:12" ht="41.25" customHeight="1" x14ac:dyDescent="0.25">
      <c r="A29" s="236">
        <v>43539</v>
      </c>
      <c r="B29" s="115" t="s">
        <v>812</v>
      </c>
      <c r="C29" s="115">
        <v>26008158424</v>
      </c>
      <c r="D29" s="115" t="s">
        <v>379</v>
      </c>
      <c r="E29" s="115"/>
      <c r="F29" s="115" t="s">
        <v>1373</v>
      </c>
      <c r="G29" s="115" t="s">
        <v>768</v>
      </c>
      <c r="H29" s="115" t="s">
        <v>767</v>
      </c>
      <c r="I29" s="116">
        <v>1800</v>
      </c>
    </row>
    <row r="30" spans="1:12" ht="41.25" customHeight="1" x14ac:dyDescent="0.25">
      <c r="A30" s="236">
        <v>43539</v>
      </c>
      <c r="B30" s="115" t="s">
        <v>812</v>
      </c>
      <c r="C30" s="115">
        <v>26008158424</v>
      </c>
      <c r="D30" s="115" t="s">
        <v>379</v>
      </c>
      <c r="E30" s="115"/>
      <c r="F30" s="115" t="s">
        <v>1373</v>
      </c>
      <c r="G30" s="115" t="s">
        <v>768</v>
      </c>
      <c r="H30" s="115" t="s">
        <v>767</v>
      </c>
      <c r="I30" s="116">
        <v>6825</v>
      </c>
    </row>
    <row r="31" spans="1:12" ht="41.25" customHeight="1" x14ac:dyDescent="0.25">
      <c r="A31" s="236">
        <v>43563</v>
      </c>
      <c r="B31" s="69" t="s">
        <v>823</v>
      </c>
      <c r="C31" s="70" t="s">
        <v>822</v>
      </c>
      <c r="D31" s="69" t="s">
        <v>376</v>
      </c>
      <c r="E31" s="69"/>
      <c r="F31" s="69" t="s">
        <v>1372</v>
      </c>
      <c r="G31" s="115" t="s">
        <v>768</v>
      </c>
      <c r="H31" s="115" t="s">
        <v>767</v>
      </c>
      <c r="I31" s="116">
        <v>4000</v>
      </c>
    </row>
    <row r="32" spans="1:12" ht="41.25" customHeight="1" x14ac:dyDescent="0.25">
      <c r="A32" s="236">
        <v>43564</v>
      </c>
      <c r="B32" s="115" t="s">
        <v>826</v>
      </c>
      <c r="C32" s="115">
        <v>260026190</v>
      </c>
      <c r="D32" s="115" t="s">
        <v>825</v>
      </c>
      <c r="E32" s="115"/>
      <c r="F32" s="115" t="s">
        <v>1377</v>
      </c>
      <c r="G32" s="115" t="s">
        <v>768</v>
      </c>
      <c r="H32" s="115" t="s">
        <v>767</v>
      </c>
      <c r="I32" s="116">
        <v>500</v>
      </c>
    </row>
    <row r="33" spans="1:22" ht="41.25" customHeight="1" x14ac:dyDescent="0.25">
      <c r="A33" s="236">
        <v>43564</v>
      </c>
      <c r="B33" s="115" t="s">
        <v>820</v>
      </c>
      <c r="C33" s="235" t="s">
        <v>819</v>
      </c>
      <c r="D33" s="115" t="s">
        <v>373</v>
      </c>
      <c r="E33" s="115"/>
      <c r="F33" s="115" t="s">
        <v>1375</v>
      </c>
      <c r="G33" s="115" t="s">
        <v>768</v>
      </c>
      <c r="H33" s="115" t="s">
        <v>767</v>
      </c>
      <c r="I33" s="116">
        <v>833.66</v>
      </c>
    </row>
    <row r="34" spans="1:22" ht="41.25" customHeight="1" x14ac:dyDescent="0.25">
      <c r="A34" s="236">
        <v>43567</v>
      </c>
      <c r="B34" s="115" t="s">
        <v>817</v>
      </c>
      <c r="C34" s="235" t="s">
        <v>816</v>
      </c>
      <c r="D34" s="115" t="s">
        <v>369</v>
      </c>
      <c r="E34" s="115"/>
      <c r="F34" s="115" t="s">
        <v>1376</v>
      </c>
      <c r="G34" s="115" t="s">
        <v>768</v>
      </c>
      <c r="H34" s="115" t="s">
        <v>767</v>
      </c>
      <c r="I34" s="116">
        <v>15000</v>
      </c>
    </row>
    <row r="35" spans="1:22" ht="41.25" customHeight="1" x14ac:dyDescent="0.25">
      <c r="A35" s="236">
        <v>43567</v>
      </c>
      <c r="B35" s="115" t="s">
        <v>815</v>
      </c>
      <c r="C35" s="235" t="s">
        <v>814</v>
      </c>
      <c r="D35" s="115" t="s">
        <v>382</v>
      </c>
      <c r="E35" s="115"/>
      <c r="F35" s="115" t="s">
        <v>1374</v>
      </c>
      <c r="G35" s="115" t="s">
        <v>768</v>
      </c>
      <c r="H35" s="115" t="s">
        <v>767</v>
      </c>
      <c r="I35" s="116">
        <v>1800</v>
      </c>
    </row>
    <row r="36" spans="1:22" ht="41.25" customHeight="1" x14ac:dyDescent="0.25">
      <c r="A36" s="236">
        <v>43579</v>
      </c>
      <c r="B36" s="115" t="s">
        <v>812</v>
      </c>
      <c r="C36" s="115">
        <v>26008158424</v>
      </c>
      <c r="D36" s="115" t="s">
        <v>379</v>
      </c>
      <c r="E36" s="115"/>
      <c r="F36" s="115" t="s">
        <v>1373</v>
      </c>
      <c r="G36" s="115" t="s">
        <v>768</v>
      </c>
      <c r="H36" s="115" t="s">
        <v>767</v>
      </c>
      <c r="I36" s="116">
        <v>1415.2</v>
      </c>
    </row>
    <row r="37" spans="1:22" s="169" customFormat="1" ht="56.25" customHeight="1" x14ac:dyDescent="0.25">
      <c r="A37" s="236">
        <v>43579</v>
      </c>
      <c r="B37" s="115" t="s">
        <v>812</v>
      </c>
      <c r="C37" s="115">
        <v>26008158424</v>
      </c>
      <c r="D37" s="115" t="s">
        <v>379</v>
      </c>
      <c r="E37" s="115"/>
      <c r="F37" s="115" t="s">
        <v>1373</v>
      </c>
      <c r="G37" s="115" t="s">
        <v>768</v>
      </c>
      <c r="H37" s="115" t="s">
        <v>767</v>
      </c>
      <c r="I37" s="116">
        <v>6825</v>
      </c>
      <c r="L37"/>
      <c r="M37"/>
      <c r="N37"/>
      <c r="O37"/>
      <c r="P37"/>
      <c r="Q37"/>
      <c r="R37"/>
      <c r="S37"/>
      <c r="T37"/>
      <c r="U37"/>
      <c r="V37"/>
    </row>
    <row r="38" spans="1:22" s="169" customFormat="1" ht="56.25" customHeight="1" x14ac:dyDescent="0.25">
      <c r="A38" s="236">
        <v>43579</v>
      </c>
      <c r="B38" s="115" t="s">
        <v>820</v>
      </c>
      <c r="C38" s="235" t="s">
        <v>819</v>
      </c>
      <c r="D38" s="115" t="s">
        <v>373</v>
      </c>
      <c r="E38" s="115"/>
      <c r="F38" s="115" t="s">
        <v>1375</v>
      </c>
      <c r="G38" s="115" t="s">
        <v>768</v>
      </c>
      <c r="H38" s="115" t="s">
        <v>767</v>
      </c>
      <c r="I38" s="116">
        <v>14000</v>
      </c>
      <c r="L38"/>
      <c r="M38"/>
      <c r="N38"/>
      <c r="O38"/>
      <c r="P38"/>
      <c r="Q38"/>
      <c r="R38"/>
      <c r="S38"/>
      <c r="T38"/>
      <c r="U38"/>
      <c r="V38"/>
    </row>
    <row r="39" spans="1:22" ht="27" customHeight="1" x14ac:dyDescent="0.25">
      <c r="A39" s="236">
        <v>43581</v>
      </c>
      <c r="B39" s="115" t="s">
        <v>817</v>
      </c>
      <c r="C39" s="235" t="s">
        <v>816</v>
      </c>
      <c r="D39" s="115" t="s">
        <v>369</v>
      </c>
      <c r="E39" s="115"/>
      <c r="F39" s="115" t="s">
        <v>1378</v>
      </c>
      <c r="G39" s="115" t="s">
        <v>768</v>
      </c>
      <c r="H39" s="115" t="s">
        <v>767</v>
      </c>
      <c r="I39" s="116">
        <v>1152.77</v>
      </c>
    </row>
    <row r="40" spans="1:22" ht="48" customHeight="1" x14ac:dyDescent="0.25">
      <c r="A40" s="236">
        <v>43581</v>
      </c>
      <c r="B40" s="115" t="s">
        <v>817</v>
      </c>
      <c r="C40" s="115">
        <v>26002557151</v>
      </c>
      <c r="D40" s="115" t="s">
        <v>1039</v>
      </c>
      <c r="E40" s="115"/>
      <c r="F40" s="115" t="s">
        <v>1379</v>
      </c>
      <c r="G40" s="115" t="s">
        <v>776</v>
      </c>
      <c r="H40" s="115" t="s">
        <v>235</v>
      </c>
      <c r="I40" s="116">
        <v>2851.59</v>
      </c>
    </row>
    <row r="41" spans="1:22" ht="48" customHeight="1" x14ac:dyDescent="0.25">
      <c r="A41" s="236">
        <v>43593</v>
      </c>
      <c r="B41" s="115" t="s">
        <v>826</v>
      </c>
      <c r="C41" s="115">
        <v>260026190</v>
      </c>
      <c r="D41" s="115" t="s">
        <v>825</v>
      </c>
      <c r="E41" s="115"/>
      <c r="F41" s="115" t="s">
        <v>1377</v>
      </c>
      <c r="G41" s="115" t="s">
        <v>768</v>
      </c>
      <c r="H41" s="115" t="s">
        <v>767</v>
      </c>
      <c r="I41" s="116">
        <v>500</v>
      </c>
    </row>
    <row r="42" spans="1:22" ht="48" customHeight="1" x14ac:dyDescent="0.25">
      <c r="A42" s="236">
        <v>43595</v>
      </c>
      <c r="B42" s="69" t="s">
        <v>823</v>
      </c>
      <c r="C42" s="70" t="s">
        <v>822</v>
      </c>
      <c r="D42" s="69" t="s">
        <v>376</v>
      </c>
      <c r="E42" s="69"/>
      <c r="F42" s="69" t="s">
        <v>1372</v>
      </c>
      <c r="G42" s="115" t="s">
        <v>768</v>
      </c>
      <c r="H42" s="115" t="s">
        <v>767</v>
      </c>
      <c r="I42" s="116">
        <v>4000</v>
      </c>
    </row>
    <row r="43" spans="1:22" ht="51" customHeight="1" x14ac:dyDescent="0.25">
      <c r="A43" s="236">
        <v>43595</v>
      </c>
      <c r="B43" s="115" t="s">
        <v>817</v>
      </c>
      <c r="C43" s="235" t="s">
        <v>816</v>
      </c>
      <c r="D43" s="115" t="s">
        <v>369</v>
      </c>
      <c r="E43" s="115"/>
      <c r="F43" s="115" t="s">
        <v>1376</v>
      </c>
      <c r="G43" s="115" t="s">
        <v>768</v>
      </c>
      <c r="H43" s="115" t="s">
        <v>767</v>
      </c>
      <c r="I43" s="116">
        <v>15000</v>
      </c>
    </row>
    <row r="44" spans="1:22" ht="39.75" customHeight="1" x14ac:dyDescent="0.25">
      <c r="A44" s="236">
        <v>43602</v>
      </c>
      <c r="B44" s="115" t="s">
        <v>812</v>
      </c>
      <c r="C44" s="115">
        <v>26008158424</v>
      </c>
      <c r="D44" s="115" t="s">
        <v>379</v>
      </c>
      <c r="E44" s="115"/>
      <c r="F44" s="115" t="s">
        <v>1373</v>
      </c>
      <c r="G44" s="115" t="s">
        <v>768</v>
      </c>
      <c r="H44" s="115" t="s">
        <v>767</v>
      </c>
      <c r="I44" s="116">
        <v>236.92</v>
      </c>
    </row>
    <row r="45" spans="1:22" ht="39.75" customHeight="1" x14ac:dyDescent="0.25">
      <c r="A45" s="236">
        <v>43602</v>
      </c>
      <c r="B45" s="115" t="s">
        <v>812</v>
      </c>
      <c r="C45" s="115">
        <v>26008158424</v>
      </c>
      <c r="D45" s="115" t="s">
        <v>379</v>
      </c>
      <c r="E45" s="115"/>
      <c r="F45" s="115" t="s">
        <v>1373</v>
      </c>
      <c r="G45" s="115" t="s">
        <v>768</v>
      </c>
      <c r="H45" s="115" t="s">
        <v>767</v>
      </c>
      <c r="I45" s="116">
        <v>6825</v>
      </c>
    </row>
    <row r="46" spans="1:22" ht="45" customHeight="1" x14ac:dyDescent="0.25">
      <c r="A46" s="236">
        <v>43605</v>
      </c>
      <c r="B46" s="115" t="s">
        <v>815</v>
      </c>
      <c r="C46" s="235" t="s">
        <v>814</v>
      </c>
      <c r="D46" s="115" t="s">
        <v>382</v>
      </c>
      <c r="E46" s="115"/>
      <c r="F46" s="115" t="s">
        <v>1380</v>
      </c>
      <c r="G46" s="115" t="s">
        <v>768</v>
      </c>
      <c r="H46" s="115" t="s">
        <v>767</v>
      </c>
      <c r="I46" s="116">
        <v>1800</v>
      </c>
    </row>
    <row r="47" spans="1:22" ht="41.25" customHeight="1" x14ac:dyDescent="0.25">
      <c r="A47" s="236">
        <v>43614</v>
      </c>
      <c r="B47" s="115" t="s">
        <v>820</v>
      </c>
      <c r="C47" s="235" t="s">
        <v>819</v>
      </c>
      <c r="D47" s="115" t="s">
        <v>373</v>
      </c>
      <c r="E47" s="115"/>
      <c r="F47" s="115" t="s">
        <v>1375</v>
      </c>
      <c r="G47" s="115" t="s">
        <v>768</v>
      </c>
      <c r="H47" s="115" t="s">
        <v>767</v>
      </c>
      <c r="I47" s="239" t="s">
        <v>1040</v>
      </c>
    </row>
    <row r="48" spans="1:22" ht="41.25" customHeight="1" x14ac:dyDescent="0.25">
      <c r="A48" s="236">
        <v>43614</v>
      </c>
      <c r="B48" s="115" t="s">
        <v>820</v>
      </c>
      <c r="C48" s="235" t="s">
        <v>819</v>
      </c>
      <c r="D48" s="115" t="s">
        <v>373</v>
      </c>
      <c r="E48" s="115"/>
      <c r="F48" s="115" t="s">
        <v>1375</v>
      </c>
      <c r="G48" s="115" t="s">
        <v>768</v>
      </c>
      <c r="H48" s="115" t="s">
        <v>767</v>
      </c>
      <c r="I48" s="116">
        <v>14000</v>
      </c>
    </row>
    <row r="49" spans="1:22" ht="41.25" customHeight="1" x14ac:dyDescent="0.25">
      <c r="A49" s="236">
        <v>43620</v>
      </c>
      <c r="B49" s="115" t="s">
        <v>826</v>
      </c>
      <c r="C49" s="115">
        <v>260026190</v>
      </c>
      <c r="D49" s="115" t="s">
        <v>825</v>
      </c>
      <c r="E49" s="115"/>
      <c r="F49" s="115" t="s">
        <v>1377</v>
      </c>
      <c r="G49" s="115" t="s">
        <v>768</v>
      </c>
      <c r="H49" s="115" t="s">
        <v>767</v>
      </c>
      <c r="I49" s="116">
        <v>500</v>
      </c>
    </row>
    <row r="50" spans="1:22" ht="41.25" customHeight="1" x14ac:dyDescent="0.25">
      <c r="A50" s="236">
        <v>43620</v>
      </c>
      <c r="B50" s="69" t="s">
        <v>823</v>
      </c>
      <c r="C50" s="70" t="s">
        <v>822</v>
      </c>
      <c r="D50" s="69" t="s">
        <v>376</v>
      </c>
      <c r="E50" s="69"/>
      <c r="F50" s="69" t="s">
        <v>1372</v>
      </c>
      <c r="G50" s="115" t="s">
        <v>768</v>
      </c>
      <c r="H50" s="115" t="s">
        <v>767</v>
      </c>
      <c r="I50" s="116">
        <v>4000</v>
      </c>
    </row>
    <row r="51" spans="1:22" ht="42.75" customHeight="1" x14ac:dyDescent="0.25">
      <c r="A51" s="236">
        <v>43622</v>
      </c>
      <c r="B51" s="115" t="s">
        <v>820</v>
      </c>
      <c r="C51" s="235" t="s">
        <v>819</v>
      </c>
      <c r="D51" s="115" t="s">
        <v>373</v>
      </c>
      <c r="E51" s="115"/>
      <c r="F51" s="115" t="s">
        <v>1375</v>
      </c>
      <c r="G51" s="115" t="s">
        <v>768</v>
      </c>
      <c r="H51" s="115" t="s">
        <v>767</v>
      </c>
      <c r="I51" s="116">
        <v>854.59</v>
      </c>
    </row>
    <row r="52" spans="1:22" ht="42.75" customHeight="1" x14ac:dyDescent="0.25">
      <c r="A52" s="236">
        <v>43622</v>
      </c>
      <c r="B52" s="115" t="s">
        <v>820</v>
      </c>
      <c r="C52" s="235" t="s">
        <v>819</v>
      </c>
      <c r="D52" s="115" t="s">
        <v>373</v>
      </c>
      <c r="E52" s="115"/>
      <c r="F52" s="115" t="s">
        <v>1375</v>
      </c>
      <c r="G52" s="115" t="s">
        <v>768</v>
      </c>
      <c r="H52" s="115" t="s">
        <v>767</v>
      </c>
      <c r="I52" s="116">
        <v>14000</v>
      </c>
    </row>
    <row r="53" spans="1:22" ht="42.75" customHeight="1" x14ac:dyDescent="0.25">
      <c r="A53" s="236">
        <v>43622</v>
      </c>
      <c r="B53" s="115" t="s">
        <v>817</v>
      </c>
      <c r="C53" s="235" t="s">
        <v>816</v>
      </c>
      <c r="D53" s="115" t="s">
        <v>369</v>
      </c>
      <c r="E53" s="115"/>
      <c r="F53" s="115" t="s">
        <v>1376</v>
      </c>
      <c r="G53" s="115" t="s">
        <v>768</v>
      </c>
      <c r="H53" s="115" t="s">
        <v>767</v>
      </c>
      <c r="I53" s="116">
        <v>944.54</v>
      </c>
    </row>
    <row r="54" spans="1:22" ht="42.75" customHeight="1" x14ac:dyDescent="0.25">
      <c r="A54" s="236">
        <v>43622</v>
      </c>
      <c r="B54" s="115" t="s">
        <v>817</v>
      </c>
      <c r="C54" s="235" t="s">
        <v>816</v>
      </c>
      <c r="D54" s="115" t="s">
        <v>369</v>
      </c>
      <c r="E54" s="115"/>
      <c r="F54" s="115" t="s">
        <v>1376</v>
      </c>
      <c r="G54" s="115" t="s">
        <v>768</v>
      </c>
      <c r="H54" s="115" t="s">
        <v>767</v>
      </c>
      <c r="I54" s="116">
        <v>15000</v>
      </c>
    </row>
    <row r="55" spans="1:22" ht="32.25" customHeight="1" x14ac:dyDescent="0.25">
      <c r="A55" s="236">
        <v>43628</v>
      </c>
      <c r="B55" s="115" t="s">
        <v>815</v>
      </c>
      <c r="C55" s="235" t="s">
        <v>814</v>
      </c>
      <c r="D55" s="115" t="s">
        <v>382</v>
      </c>
      <c r="E55" s="115"/>
      <c r="F55" s="115" t="s">
        <v>1381</v>
      </c>
      <c r="G55" s="115" t="s">
        <v>768</v>
      </c>
      <c r="H55" s="115" t="s">
        <v>767</v>
      </c>
      <c r="I55" s="116">
        <v>1700</v>
      </c>
    </row>
    <row r="56" spans="1:22" ht="46.5" customHeight="1" x14ac:dyDescent="0.25">
      <c r="A56" s="236">
        <v>43629</v>
      </c>
      <c r="B56" s="115" t="s">
        <v>812</v>
      </c>
      <c r="C56" s="115">
        <v>26008158424</v>
      </c>
      <c r="D56" s="115" t="s">
        <v>379</v>
      </c>
      <c r="E56" s="115"/>
      <c r="F56" s="115" t="s">
        <v>1373</v>
      </c>
      <c r="G56" s="115" t="s">
        <v>768</v>
      </c>
      <c r="H56" s="115" t="s">
        <v>767</v>
      </c>
      <c r="I56" s="115">
        <v>215.92</v>
      </c>
    </row>
    <row r="57" spans="1:22" ht="37.5" customHeight="1" x14ac:dyDescent="0.25">
      <c r="A57" s="236">
        <v>43629</v>
      </c>
      <c r="B57" s="115" t="s">
        <v>812</v>
      </c>
      <c r="C57" s="115">
        <v>26008158424</v>
      </c>
      <c r="D57" s="115" t="s">
        <v>379</v>
      </c>
      <c r="E57" s="115"/>
      <c r="F57" s="115" t="s">
        <v>1373</v>
      </c>
      <c r="G57" s="115" t="s">
        <v>768</v>
      </c>
      <c r="H57" s="115" t="s">
        <v>767</v>
      </c>
      <c r="I57" s="116">
        <v>6825</v>
      </c>
      <c r="L57" s="71"/>
      <c r="M57" s="71"/>
      <c r="N57" s="71"/>
      <c r="O57" s="71"/>
      <c r="P57" s="71"/>
      <c r="Q57" s="71"/>
      <c r="R57" s="71"/>
      <c r="S57" s="71"/>
      <c r="T57" s="71"/>
      <c r="U57" s="71"/>
      <c r="V57" s="71"/>
    </row>
    <row r="58" spans="1:22" s="168" customFormat="1" ht="42.75" customHeight="1" x14ac:dyDescent="0.25">
      <c r="A58" s="213">
        <v>43650</v>
      </c>
      <c r="B58" s="214" t="s">
        <v>817</v>
      </c>
      <c r="C58" s="215" t="s">
        <v>816</v>
      </c>
      <c r="D58" s="214" t="s">
        <v>369</v>
      </c>
      <c r="E58" s="214"/>
      <c r="F58" s="214" t="s">
        <v>923</v>
      </c>
      <c r="G58" s="212" t="s">
        <v>768</v>
      </c>
      <c r="H58" s="212" t="s">
        <v>767</v>
      </c>
      <c r="I58" s="216">
        <v>473.65</v>
      </c>
      <c r="L58" s="71"/>
      <c r="M58" s="71"/>
      <c r="N58" s="71"/>
      <c r="O58" s="71"/>
      <c r="P58" s="71"/>
      <c r="Q58" s="71"/>
      <c r="R58" s="71"/>
      <c r="S58" s="71"/>
      <c r="T58" s="71"/>
      <c r="U58" s="71"/>
      <c r="V58" s="71"/>
    </row>
    <row r="59" spans="1:22" ht="43.5" customHeight="1" x14ac:dyDescent="0.25">
      <c r="A59" s="213">
        <v>43650</v>
      </c>
      <c r="B59" s="212" t="s">
        <v>826</v>
      </c>
      <c r="C59" s="212">
        <v>260026190</v>
      </c>
      <c r="D59" s="212" t="s">
        <v>825</v>
      </c>
      <c r="E59" s="212"/>
      <c r="F59" s="212" t="s">
        <v>824</v>
      </c>
      <c r="G59" s="212" t="s">
        <v>768</v>
      </c>
      <c r="H59" s="212" t="s">
        <v>767</v>
      </c>
      <c r="I59" s="216">
        <v>500</v>
      </c>
      <c r="L59" s="71"/>
      <c r="M59" s="71"/>
      <c r="N59" s="71"/>
      <c r="O59" s="71"/>
      <c r="P59" s="71"/>
      <c r="Q59" s="71"/>
      <c r="R59" s="71"/>
      <c r="S59" s="71"/>
      <c r="T59" s="71"/>
      <c r="U59" s="71"/>
      <c r="V59" s="71"/>
    </row>
    <row r="60" spans="1:22" ht="39.75" customHeight="1" x14ac:dyDescent="0.25">
      <c r="A60" s="213">
        <v>43620</v>
      </c>
      <c r="B60" s="214" t="s">
        <v>823</v>
      </c>
      <c r="C60" s="215" t="s">
        <v>822</v>
      </c>
      <c r="D60" s="214" t="s">
        <v>376</v>
      </c>
      <c r="E60" s="214"/>
      <c r="F60" s="214" t="s">
        <v>821</v>
      </c>
      <c r="G60" s="212" t="s">
        <v>768</v>
      </c>
      <c r="H60" s="212" t="s">
        <v>767</v>
      </c>
      <c r="I60" s="216">
        <v>4000</v>
      </c>
      <c r="L60" s="71"/>
      <c r="M60" s="71"/>
      <c r="N60" s="71"/>
      <c r="O60" s="71"/>
      <c r="P60" s="71"/>
      <c r="Q60" s="71"/>
      <c r="R60" s="71"/>
      <c r="S60" s="71"/>
      <c r="T60" s="71"/>
      <c r="U60" s="71"/>
      <c r="V60" s="71"/>
    </row>
    <row r="61" spans="1:22" ht="32.25" customHeight="1" x14ac:dyDescent="0.25">
      <c r="A61" s="213">
        <v>43651</v>
      </c>
      <c r="B61" s="212" t="s">
        <v>817</v>
      </c>
      <c r="C61" s="217" t="s">
        <v>816</v>
      </c>
      <c r="D61" s="212" t="s">
        <v>369</v>
      </c>
      <c r="E61" s="212"/>
      <c r="F61" s="212" t="s">
        <v>368</v>
      </c>
      <c r="G61" s="212" t="s">
        <v>768</v>
      </c>
      <c r="H61" s="212" t="s">
        <v>767</v>
      </c>
      <c r="I61" s="216">
        <v>15000</v>
      </c>
      <c r="L61" s="71"/>
      <c r="M61" s="71"/>
      <c r="N61" s="71"/>
      <c r="O61" s="71"/>
      <c r="P61" s="71"/>
      <c r="Q61" s="71"/>
      <c r="R61" s="71"/>
      <c r="S61" s="71"/>
      <c r="T61" s="71"/>
      <c r="U61" s="71"/>
      <c r="V61" s="71"/>
    </row>
    <row r="62" spans="1:22" ht="39" customHeight="1" x14ac:dyDescent="0.25">
      <c r="A62" s="213">
        <v>43651</v>
      </c>
      <c r="B62" s="212" t="s">
        <v>815</v>
      </c>
      <c r="C62" s="217" t="s">
        <v>814</v>
      </c>
      <c r="D62" s="212" t="s">
        <v>382</v>
      </c>
      <c r="E62" s="212"/>
      <c r="F62" s="212" t="s">
        <v>813</v>
      </c>
      <c r="G62" s="212" t="s">
        <v>768</v>
      </c>
      <c r="H62" s="212" t="s">
        <v>767</v>
      </c>
      <c r="I62" s="216">
        <v>1700</v>
      </c>
      <c r="L62" s="71"/>
      <c r="M62" s="71"/>
      <c r="N62" s="71"/>
      <c r="O62" s="71"/>
      <c r="P62" s="71"/>
      <c r="Q62" s="71"/>
      <c r="R62" s="71"/>
      <c r="S62" s="71"/>
      <c r="T62" s="71"/>
      <c r="U62" s="71"/>
      <c r="V62" s="71"/>
    </row>
    <row r="63" spans="1:22" x14ac:dyDescent="0.25">
      <c r="A63" s="213">
        <v>43654</v>
      </c>
      <c r="B63" s="212" t="s">
        <v>820</v>
      </c>
      <c r="C63" s="217" t="s">
        <v>819</v>
      </c>
      <c r="D63" s="212" t="s">
        <v>373</v>
      </c>
      <c r="E63" s="212"/>
      <c r="F63" s="212" t="s">
        <v>818</v>
      </c>
      <c r="G63" s="212" t="s">
        <v>768</v>
      </c>
      <c r="H63" s="212" t="s">
        <v>767</v>
      </c>
      <c r="I63" s="216">
        <v>14000</v>
      </c>
    </row>
    <row r="64" spans="1:22" ht="44.25" customHeight="1" x14ac:dyDescent="0.25">
      <c r="A64" s="213">
        <v>43663</v>
      </c>
      <c r="B64" s="212" t="s">
        <v>812</v>
      </c>
      <c r="C64" s="212">
        <v>26008158424</v>
      </c>
      <c r="D64" s="212" t="s">
        <v>379</v>
      </c>
      <c r="E64" s="212"/>
      <c r="F64" s="212" t="s">
        <v>811</v>
      </c>
      <c r="G64" s="212" t="s">
        <v>768</v>
      </c>
      <c r="H64" s="212" t="s">
        <v>767</v>
      </c>
      <c r="I64" s="216">
        <v>363.52</v>
      </c>
    </row>
    <row r="65" spans="1:22" ht="44.25" customHeight="1" x14ac:dyDescent="0.25">
      <c r="A65" s="213">
        <v>43663</v>
      </c>
      <c r="B65" s="212" t="s">
        <v>812</v>
      </c>
      <c r="C65" s="212">
        <v>26008158424</v>
      </c>
      <c r="D65" s="212" t="s">
        <v>379</v>
      </c>
      <c r="E65" s="212"/>
      <c r="F65" s="212" t="s">
        <v>811</v>
      </c>
      <c r="G65" s="212" t="s">
        <v>768</v>
      </c>
      <c r="H65" s="212" t="s">
        <v>767</v>
      </c>
      <c r="I65" s="216">
        <v>6825</v>
      </c>
    </row>
    <row r="66" spans="1:22" ht="44.25" customHeight="1" x14ac:dyDescent="0.25">
      <c r="A66" s="213">
        <v>43664</v>
      </c>
      <c r="B66" s="212" t="s">
        <v>820</v>
      </c>
      <c r="C66" s="217" t="s">
        <v>819</v>
      </c>
      <c r="D66" s="212" t="s">
        <v>373</v>
      </c>
      <c r="E66" s="212"/>
      <c r="F66" s="212" t="s">
        <v>818</v>
      </c>
      <c r="G66" s="212" t="s">
        <v>768</v>
      </c>
      <c r="H66" s="212" t="s">
        <v>767</v>
      </c>
      <c r="I66" s="216">
        <v>954.65</v>
      </c>
    </row>
    <row r="67" spans="1:22" ht="44.25" customHeight="1" x14ac:dyDescent="0.25">
      <c r="A67" s="213">
        <v>43683</v>
      </c>
      <c r="B67" s="212" t="s">
        <v>817</v>
      </c>
      <c r="C67" s="217" t="s">
        <v>816</v>
      </c>
      <c r="D67" s="212" t="s">
        <v>369</v>
      </c>
      <c r="E67" s="212"/>
      <c r="F67" s="212" t="s">
        <v>368</v>
      </c>
      <c r="G67" s="212" t="s">
        <v>768</v>
      </c>
      <c r="H67" s="212" t="s">
        <v>767</v>
      </c>
      <c r="I67" s="216">
        <v>504.92</v>
      </c>
      <c r="L67" s="71"/>
      <c r="M67" s="71"/>
      <c r="N67" s="71"/>
      <c r="O67" s="71"/>
      <c r="P67" s="71"/>
      <c r="Q67" s="71"/>
      <c r="R67" s="71"/>
      <c r="S67" s="71"/>
      <c r="T67" s="71"/>
      <c r="U67" s="71"/>
      <c r="V67" s="71"/>
    </row>
    <row r="68" spans="1:22" ht="42" customHeight="1" x14ac:dyDescent="0.25">
      <c r="A68" s="213">
        <v>43683</v>
      </c>
      <c r="B68" s="214" t="s">
        <v>823</v>
      </c>
      <c r="C68" s="215" t="s">
        <v>822</v>
      </c>
      <c r="D68" s="214" t="s">
        <v>376</v>
      </c>
      <c r="E68" s="214"/>
      <c r="F68" s="214" t="s">
        <v>821</v>
      </c>
      <c r="G68" s="212" t="s">
        <v>768</v>
      </c>
      <c r="H68" s="212" t="s">
        <v>767</v>
      </c>
      <c r="I68" s="216">
        <v>266</v>
      </c>
    </row>
    <row r="69" spans="1:22" ht="37.5" customHeight="1" x14ac:dyDescent="0.25">
      <c r="A69" s="213">
        <v>43683</v>
      </c>
      <c r="B69" s="212" t="s">
        <v>826</v>
      </c>
      <c r="C69" s="212">
        <v>260026190</v>
      </c>
      <c r="D69" s="212" t="s">
        <v>825</v>
      </c>
      <c r="E69" s="212"/>
      <c r="F69" s="212" t="s">
        <v>824</v>
      </c>
      <c r="G69" s="212" t="s">
        <v>768</v>
      </c>
      <c r="H69" s="212" t="s">
        <v>767</v>
      </c>
      <c r="I69" s="216">
        <v>500</v>
      </c>
    </row>
    <row r="70" spans="1:22" ht="25.5" x14ac:dyDescent="0.25">
      <c r="A70" s="213">
        <v>43711</v>
      </c>
      <c r="B70" s="212" t="s">
        <v>812</v>
      </c>
      <c r="C70" s="212">
        <v>26008158424</v>
      </c>
      <c r="D70" s="212" t="s">
        <v>379</v>
      </c>
      <c r="E70" s="212"/>
      <c r="F70" s="212" t="s">
        <v>811</v>
      </c>
      <c r="G70" s="212" t="s">
        <v>768</v>
      </c>
      <c r="H70" s="212" t="s">
        <v>767</v>
      </c>
      <c r="I70" s="216">
        <v>479.39</v>
      </c>
    </row>
    <row r="71" spans="1:22" x14ac:dyDescent="0.25">
      <c r="A71" s="484" t="s">
        <v>810</v>
      </c>
      <c r="B71" s="485"/>
      <c r="C71" s="485"/>
      <c r="D71" s="485"/>
      <c r="E71" s="485"/>
      <c r="F71" s="485"/>
      <c r="G71" s="485"/>
      <c r="H71" s="486"/>
      <c r="I71" s="225">
        <f>SUM(I5:I70)</f>
        <v>309290.31000000011</v>
      </c>
    </row>
    <row r="72" spans="1:22" ht="41.25" customHeight="1" x14ac:dyDescent="0.25">
      <c r="A72" s="226"/>
      <c r="B72" s="226"/>
      <c r="C72" s="226"/>
      <c r="D72" s="226"/>
      <c r="E72" s="226"/>
      <c r="F72" s="226"/>
      <c r="G72" s="226"/>
      <c r="H72" s="226"/>
      <c r="I72" s="227"/>
    </row>
    <row r="73" spans="1:22" ht="40.5" customHeight="1" x14ac:dyDescent="0.25">
      <c r="A73" s="488" t="s">
        <v>809</v>
      </c>
      <c r="B73" s="489"/>
      <c r="C73" s="489"/>
      <c r="D73" s="489"/>
      <c r="E73" s="489"/>
      <c r="F73" s="489"/>
      <c r="G73" s="489"/>
      <c r="H73" s="489"/>
      <c r="I73" s="490"/>
    </row>
    <row r="74" spans="1:22" ht="40.5" customHeight="1" x14ac:dyDescent="0.25">
      <c r="A74" s="212" t="s">
        <v>808</v>
      </c>
      <c r="B74" s="212" t="s">
        <v>807</v>
      </c>
      <c r="C74" s="212" t="s">
        <v>548</v>
      </c>
      <c r="D74" s="212" t="s">
        <v>576</v>
      </c>
      <c r="E74" s="212" t="s">
        <v>546</v>
      </c>
      <c r="F74" s="212" t="s">
        <v>574</v>
      </c>
      <c r="G74" s="212" t="s">
        <v>806</v>
      </c>
      <c r="H74" s="212" t="s">
        <v>805</v>
      </c>
      <c r="I74" s="212" t="s">
        <v>544</v>
      </c>
    </row>
    <row r="75" spans="1:22" ht="45" customHeight="1" x14ac:dyDescent="0.25">
      <c r="A75" s="236">
        <v>43468</v>
      </c>
      <c r="B75" s="115" t="s">
        <v>804</v>
      </c>
      <c r="C75" s="240">
        <v>65108918400410</v>
      </c>
      <c r="D75" s="115" t="s">
        <v>803</v>
      </c>
      <c r="E75" s="115">
        <v>14360570</v>
      </c>
      <c r="F75" s="115" t="s">
        <v>552</v>
      </c>
      <c r="G75" s="115" t="s">
        <v>774</v>
      </c>
      <c r="H75" s="115" t="s">
        <v>235</v>
      </c>
      <c r="I75" s="116">
        <v>3</v>
      </c>
    </row>
    <row r="76" spans="1:22" ht="50.25" customHeight="1" x14ac:dyDescent="0.25">
      <c r="A76" s="236" t="s">
        <v>1002</v>
      </c>
      <c r="B76" s="115" t="s">
        <v>1003</v>
      </c>
      <c r="C76" s="240">
        <v>2600100128254</v>
      </c>
      <c r="D76" s="115" t="s">
        <v>1004</v>
      </c>
      <c r="E76" s="115">
        <v>30023053</v>
      </c>
      <c r="F76" s="115" t="s">
        <v>552</v>
      </c>
      <c r="G76" s="115" t="s">
        <v>768</v>
      </c>
      <c r="H76" s="115" t="s">
        <v>767</v>
      </c>
      <c r="I76" s="116">
        <v>165.96</v>
      </c>
    </row>
    <row r="77" spans="1:22" ht="51" customHeight="1" x14ac:dyDescent="0.25">
      <c r="A77" s="236">
        <v>43468</v>
      </c>
      <c r="B77" s="115" t="s">
        <v>775</v>
      </c>
      <c r="C77" s="240">
        <v>65106918100400</v>
      </c>
      <c r="D77" s="115" t="s">
        <v>775</v>
      </c>
      <c r="E77" s="115">
        <v>14360570</v>
      </c>
      <c r="F77" s="115" t="s">
        <v>552</v>
      </c>
      <c r="G77" s="115" t="s">
        <v>795</v>
      </c>
      <c r="H77" s="115" t="s">
        <v>235</v>
      </c>
      <c r="I77" s="116">
        <v>100</v>
      </c>
    </row>
    <row r="78" spans="1:22" ht="51" customHeight="1" x14ac:dyDescent="0.25">
      <c r="A78" s="236">
        <v>43469</v>
      </c>
      <c r="B78" s="115" t="s">
        <v>804</v>
      </c>
      <c r="C78" s="240">
        <v>65108918400410</v>
      </c>
      <c r="D78" s="115" t="s">
        <v>803</v>
      </c>
      <c r="E78" s="115">
        <v>14360570</v>
      </c>
      <c r="F78" s="115" t="s">
        <v>552</v>
      </c>
      <c r="G78" s="115" t="s">
        <v>774</v>
      </c>
      <c r="H78" s="115" t="s">
        <v>235</v>
      </c>
      <c r="I78" s="116">
        <v>3</v>
      </c>
    </row>
    <row r="79" spans="1:22" ht="51" customHeight="1" x14ac:dyDescent="0.25">
      <c r="A79" s="236">
        <v>43469</v>
      </c>
      <c r="B79" s="115" t="s">
        <v>804</v>
      </c>
      <c r="C79" s="240">
        <v>65108918400410</v>
      </c>
      <c r="D79" s="115" t="s">
        <v>803</v>
      </c>
      <c r="E79" s="115">
        <v>14360570</v>
      </c>
      <c r="F79" s="115" t="s">
        <v>552</v>
      </c>
      <c r="G79" s="115" t="s">
        <v>774</v>
      </c>
      <c r="H79" s="115" t="s">
        <v>235</v>
      </c>
      <c r="I79" s="116">
        <v>3</v>
      </c>
      <c r="J79" s="57"/>
      <c r="K79" s="167"/>
    </row>
    <row r="80" spans="1:22" ht="51" customHeight="1" x14ac:dyDescent="0.25">
      <c r="A80" s="236">
        <v>43469</v>
      </c>
      <c r="B80" s="115" t="s">
        <v>1005</v>
      </c>
      <c r="C80" s="240">
        <v>26009130154</v>
      </c>
      <c r="D80" s="243" t="s">
        <v>1006</v>
      </c>
      <c r="E80" s="235" t="s">
        <v>1007</v>
      </c>
      <c r="F80" s="115" t="s">
        <v>1008</v>
      </c>
      <c r="G80" s="115" t="s">
        <v>768</v>
      </c>
      <c r="H80" s="115" t="s">
        <v>767</v>
      </c>
      <c r="I80" s="116">
        <v>600</v>
      </c>
      <c r="J80" s="57"/>
      <c r="K80" s="166"/>
    </row>
    <row r="81" spans="1:11" ht="51" customHeight="1" x14ac:dyDescent="0.25">
      <c r="A81" s="236">
        <v>43469</v>
      </c>
      <c r="B81" s="115" t="s">
        <v>775</v>
      </c>
      <c r="C81" s="240">
        <v>65108918400410</v>
      </c>
      <c r="D81" s="115" t="s">
        <v>775</v>
      </c>
      <c r="E81" s="115">
        <v>14360570</v>
      </c>
      <c r="F81" s="115" t="s">
        <v>552</v>
      </c>
      <c r="G81" s="115" t="s">
        <v>774</v>
      </c>
      <c r="H81" s="115" t="s">
        <v>235</v>
      </c>
      <c r="I81" s="116">
        <v>3</v>
      </c>
    </row>
    <row r="82" spans="1:11" ht="51" customHeight="1" x14ac:dyDescent="0.25">
      <c r="A82" s="236">
        <v>43469</v>
      </c>
      <c r="B82" s="115" t="s">
        <v>775</v>
      </c>
      <c r="C82" s="240">
        <v>65108918400410</v>
      </c>
      <c r="D82" s="115" t="s">
        <v>775</v>
      </c>
      <c r="E82" s="115">
        <v>14360570</v>
      </c>
      <c r="F82" s="115" t="s">
        <v>552</v>
      </c>
      <c r="G82" s="115" t="s">
        <v>774</v>
      </c>
      <c r="H82" s="115" t="s">
        <v>235</v>
      </c>
      <c r="I82" s="116">
        <v>3</v>
      </c>
      <c r="J82" s="210"/>
      <c r="K82" s="166"/>
    </row>
    <row r="83" spans="1:11" ht="51" customHeight="1" x14ac:dyDescent="0.25">
      <c r="A83" s="236">
        <v>43475</v>
      </c>
      <c r="B83" s="115" t="s">
        <v>779</v>
      </c>
      <c r="C83" s="240">
        <v>26008507075</v>
      </c>
      <c r="D83" s="115" t="s">
        <v>782</v>
      </c>
      <c r="E83" s="115">
        <v>39358854</v>
      </c>
      <c r="F83" s="115" t="s">
        <v>553</v>
      </c>
      <c r="G83" s="115" t="s">
        <v>768</v>
      </c>
      <c r="H83" s="115" t="s">
        <v>767</v>
      </c>
      <c r="I83" s="116">
        <v>3326.32</v>
      </c>
      <c r="J83" s="119"/>
      <c r="K83" s="166"/>
    </row>
    <row r="84" spans="1:11" ht="51" customHeight="1" x14ac:dyDescent="0.25">
      <c r="A84" s="236">
        <v>43475</v>
      </c>
      <c r="B84" s="115" t="s">
        <v>775</v>
      </c>
      <c r="C84" s="240">
        <v>65108918400410</v>
      </c>
      <c r="D84" s="115" t="s">
        <v>775</v>
      </c>
      <c r="E84" s="115">
        <v>14360570</v>
      </c>
      <c r="F84" s="115" t="s">
        <v>552</v>
      </c>
      <c r="G84" s="115" t="s">
        <v>774</v>
      </c>
      <c r="H84" s="115" t="s">
        <v>235</v>
      </c>
      <c r="I84" s="116">
        <v>3</v>
      </c>
      <c r="J84" s="119"/>
      <c r="K84" s="166"/>
    </row>
    <row r="85" spans="1:11" ht="51" customHeight="1" x14ac:dyDescent="0.25">
      <c r="A85" s="236">
        <v>43475</v>
      </c>
      <c r="B85" s="115" t="s">
        <v>1009</v>
      </c>
      <c r="C85" s="240">
        <v>265060100448</v>
      </c>
      <c r="D85" s="115" t="s">
        <v>1010</v>
      </c>
      <c r="E85" s="115">
        <v>13490997</v>
      </c>
      <c r="F85" s="115" t="s">
        <v>1011</v>
      </c>
      <c r="G85" s="115" t="s">
        <v>768</v>
      </c>
      <c r="H85" s="115" t="s">
        <v>767</v>
      </c>
      <c r="I85" s="116">
        <v>2700</v>
      </c>
      <c r="J85" s="119"/>
      <c r="K85" s="166"/>
    </row>
    <row r="86" spans="1:11" ht="45.75" customHeight="1" x14ac:dyDescent="0.25">
      <c r="A86" s="236">
        <v>43475</v>
      </c>
      <c r="B86" s="115" t="s">
        <v>775</v>
      </c>
      <c r="C86" s="240">
        <v>65108918400410</v>
      </c>
      <c r="D86" s="115" t="s">
        <v>775</v>
      </c>
      <c r="E86" s="115">
        <v>14360570</v>
      </c>
      <c r="F86" s="115" t="s">
        <v>552</v>
      </c>
      <c r="G86" s="115" t="s">
        <v>774</v>
      </c>
      <c r="H86" s="115" t="s">
        <v>235</v>
      </c>
      <c r="I86" s="116">
        <v>3</v>
      </c>
    </row>
    <row r="87" spans="1:11" ht="45.75" customHeight="1" x14ac:dyDescent="0.25">
      <c r="A87" s="236">
        <v>43475</v>
      </c>
      <c r="B87" s="115" t="s">
        <v>775</v>
      </c>
      <c r="C87" s="240">
        <v>65108918400410</v>
      </c>
      <c r="D87" s="115" t="s">
        <v>775</v>
      </c>
      <c r="E87" s="115">
        <v>14360570</v>
      </c>
      <c r="F87" s="115" t="s">
        <v>552</v>
      </c>
      <c r="G87" s="115" t="s">
        <v>774</v>
      </c>
      <c r="H87" s="115" t="s">
        <v>235</v>
      </c>
      <c r="I87" s="116">
        <v>3</v>
      </c>
    </row>
    <row r="88" spans="1:11" ht="45.75" customHeight="1" x14ac:dyDescent="0.25">
      <c r="A88" s="236">
        <v>43475</v>
      </c>
      <c r="B88" s="115" t="s">
        <v>779</v>
      </c>
      <c r="C88" s="240">
        <v>26008507075</v>
      </c>
      <c r="D88" s="115" t="s">
        <v>782</v>
      </c>
      <c r="E88" s="115">
        <v>39358854</v>
      </c>
      <c r="F88" s="115" t="s">
        <v>553</v>
      </c>
      <c r="G88" s="115" t="s">
        <v>768</v>
      </c>
      <c r="H88" s="115" t="s">
        <v>767</v>
      </c>
      <c r="I88" s="116">
        <v>1739.82</v>
      </c>
    </row>
    <row r="89" spans="1:11" ht="45.75" customHeight="1" x14ac:dyDescent="0.25">
      <c r="A89" s="236">
        <v>43475</v>
      </c>
      <c r="B89" s="115" t="s">
        <v>775</v>
      </c>
      <c r="C89" s="240">
        <v>65108918400410</v>
      </c>
      <c r="D89" s="115" t="s">
        <v>775</v>
      </c>
      <c r="E89" s="115">
        <v>14360570</v>
      </c>
      <c r="F89" s="115" t="s">
        <v>552</v>
      </c>
      <c r="G89" s="115" t="s">
        <v>774</v>
      </c>
      <c r="H89" s="115" t="s">
        <v>235</v>
      </c>
      <c r="I89" s="116">
        <v>3</v>
      </c>
    </row>
    <row r="90" spans="1:11" ht="45.75" customHeight="1" x14ac:dyDescent="0.25">
      <c r="A90" s="236">
        <v>43475</v>
      </c>
      <c r="B90" s="115" t="s">
        <v>779</v>
      </c>
      <c r="C90" s="240">
        <v>26008507075</v>
      </c>
      <c r="D90" s="115" t="s">
        <v>782</v>
      </c>
      <c r="E90" s="115">
        <v>39358854</v>
      </c>
      <c r="F90" s="115" t="s">
        <v>553</v>
      </c>
      <c r="G90" s="115" t="s">
        <v>776</v>
      </c>
      <c r="H90" s="115" t="s">
        <v>235</v>
      </c>
      <c r="I90" s="116">
        <v>600</v>
      </c>
    </row>
    <row r="91" spans="1:11" ht="51.75" customHeight="1" x14ac:dyDescent="0.25">
      <c r="A91" s="236">
        <v>43475</v>
      </c>
      <c r="B91" s="115" t="s">
        <v>775</v>
      </c>
      <c r="C91" s="240">
        <v>65108918400410</v>
      </c>
      <c r="D91" s="115" t="s">
        <v>775</v>
      </c>
      <c r="E91" s="115">
        <v>14360570</v>
      </c>
      <c r="F91" s="115" t="s">
        <v>552</v>
      </c>
      <c r="G91" s="115" t="s">
        <v>774</v>
      </c>
      <c r="H91" s="115" t="s">
        <v>235</v>
      </c>
      <c r="I91" s="116">
        <v>3</v>
      </c>
    </row>
    <row r="92" spans="1:11" ht="51.75" customHeight="1" x14ac:dyDescent="0.25">
      <c r="A92" s="236">
        <v>43475</v>
      </c>
      <c r="B92" s="115" t="s">
        <v>924</v>
      </c>
      <c r="C92" s="240">
        <v>26009266043704</v>
      </c>
      <c r="D92" s="115" t="s">
        <v>786</v>
      </c>
      <c r="E92" s="115">
        <v>31720260</v>
      </c>
      <c r="F92" s="115" t="s">
        <v>552</v>
      </c>
      <c r="G92" s="115" t="s">
        <v>951</v>
      </c>
      <c r="H92" s="115" t="s">
        <v>235</v>
      </c>
      <c r="I92" s="116">
        <v>172.8</v>
      </c>
    </row>
    <row r="93" spans="1:11" ht="51.75" customHeight="1" x14ac:dyDescent="0.25">
      <c r="A93" s="236">
        <v>43475</v>
      </c>
      <c r="B93" s="115" t="s">
        <v>775</v>
      </c>
      <c r="C93" s="240">
        <v>260074781720021</v>
      </c>
      <c r="D93" s="241" t="s">
        <v>799</v>
      </c>
      <c r="E93" s="70" t="s">
        <v>798</v>
      </c>
      <c r="F93" s="238" t="s">
        <v>797</v>
      </c>
      <c r="G93" s="115" t="s">
        <v>768</v>
      </c>
      <c r="H93" s="115" t="s">
        <v>767</v>
      </c>
      <c r="I93" s="73">
        <v>1000</v>
      </c>
    </row>
    <row r="94" spans="1:11" ht="51.75" customHeight="1" x14ac:dyDescent="0.25">
      <c r="A94" s="236">
        <v>43475</v>
      </c>
      <c r="B94" s="115" t="s">
        <v>775</v>
      </c>
      <c r="C94" s="240">
        <v>260074781720021</v>
      </c>
      <c r="D94" s="241" t="s">
        <v>799</v>
      </c>
      <c r="E94" s="70" t="s">
        <v>798</v>
      </c>
      <c r="F94" s="238" t="s">
        <v>797</v>
      </c>
      <c r="G94" s="115" t="s">
        <v>768</v>
      </c>
      <c r="H94" s="115" t="s">
        <v>767</v>
      </c>
      <c r="I94" s="73">
        <v>1000</v>
      </c>
    </row>
    <row r="95" spans="1:11" ht="51.75" customHeight="1" x14ac:dyDescent="0.25">
      <c r="A95" s="236">
        <v>43479</v>
      </c>
      <c r="B95" s="115" t="s">
        <v>775</v>
      </c>
      <c r="C95" s="240">
        <v>65108918400410</v>
      </c>
      <c r="D95" s="115" t="s">
        <v>802</v>
      </c>
      <c r="E95" s="115">
        <v>14360570</v>
      </c>
      <c r="F95" s="115" t="s">
        <v>552</v>
      </c>
      <c r="G95" s="115" t="s">
        <v>774</v>
      </c>
      <c r="H95" s="115" t="s">
        <v>235</v>
      </c>
      <c r="I95" s="116">
        <v>3</v>
      </c>
    </row>
    <row r="96" spans="1:11" ht="51.75" customHeight="1" x14ac:dyDescent="0.25">
      <c r="A96" s="236">
        <v>43479</v>
      </c>
      <c r="B96" s="115" t="s">
        <v>775</v>
      </c>
      <c r="C96" s="240">
        <v>65108918400410</v>
      </c>
      <c r="D96" s="115" t="s">
        <v>775</v>
      </c>
      <c r="E96" s="115">
        <v>14360570</v>
      </c>
      <c r="F96" s="115" t="s">
        <v>552</v>
      </c>
      <c r="G96" s="115" t="s">
        <v>774</v>
      </c>
      <c r="H96" s="115" t="s">
        <v>235</v>
      </c>
      <c r="I96" s="116">
        <v>3</v>
      </c>
    </row>
    <row r="97" spans="1:22" ht="51.75" customHeight="1" x14ac:dyDescent="0.25">
      <c r="A97" s="236">
        <v>43479</v>
      </c>
      <c r="B97" s="115" t="s">
        <v>775</v>
      </c>
      <c r="C97" s="240">
        <v>65108918400410</v>
      </c>
      <c r="D97" s="115" t="s">
        <v>775</v>
      </c>
      <c r="E97" s="115">
        <v>14360570</v>
      </c>
      <c r="F97" s="115" t="s">
        <v>552</v>
      </c>
      <c r="G97" s="115" t="s">
        <v>774</v>
      </c>
      <c r="H97" s="115" t="s">
        <v>235</v>
      </c>
      <c r="I97" s="116">
        <v>3</v>
      </c>
    </row>
    <row r="98" spans="1:22" ht="51.75" customHeight="1" x14ac:dyDescent="0.25">
      <c r="A98" s="236">
        <v>43479</v>
      </c>
      <c r="B98" s="115" t="s">
        <v>1012</v>
      </c>
      <c r="C98" s="240">
        <v>26000000052613</v>
      </c>
      <c r="D98" s="115" t="s">
        <v>778</v>
      </c>
      <c r="E98" s="115">
        <v>32967869</v>
      </c>
      <c r="F98" s="115" t="s">
        <v>554</v>
      </c>
      <c r="G98" s="115" t="s">
        <v>768</v>
      </c>
      <c r="H98" s="115" t="s">
        <v>767</v>
      </c>
      <c r="I98" s="116">
        <v>15607.02</v>
      </c>
    </row>
    <row r="99" spans="1:22" ht="51.75" customHeight="1" x14ac:dyDescent="0.25">
      <c r="A99" s="236">
        <v>43479</v>
      </c>
      <c r="B99" s="242" t="s">
        <v>1003</v>
      </c>
      <c r="C99" s="240">
        <v>2600100128254</v>
      </c>
      <c r="D99" s="115" t="s">
        <v>1004</v>
      </c>
      <c r="E99" s="115">
        <v>30023053</v>
      </c>
      <c r="F99" s="115" t="s">
        <v>552</v>
      </c>
      <c r="G99" s="115" t="s">
        <v>768</v>
      </c>
      <c r="H99" s="115" t="s">
        <v>767</v>
      </c>
      <c r="I99" s="116">
        <v>750</v>
      </c>
    </row>
    <row r="100" spans="1:22" ht="39" customHeight="1" x14ac:dyDescent="0.25">
      <c r="A100" s="236">
        <v>43479</v>
      </c>
      <c r="B100" s="115" t="s">
        <v>775</v>
      </c>
      <c r="C100" s="240">
        <v>65108918400410</v>
      </c>
      <c r="D100" s="115" t="s">
        <v>775</v>
      </c>
      <c r="E100" s="115">
        <v>14360570</v>
      </c>
      <c r="F100" s="115" t="s">
        <v>552</v>
      </c>
      <c r="G100" s="115" t="s">
        <v>774</v>
      </c>
      <c r="H100" s="115" t="s">
        <v>235</v>
      </c>
      <c r="I100" s="116">
        <v>3</v>
      </c>
    </row>
    <row r="101" spans="1:22" ht="51.75" customHeight="1" x14ac:dyDescent="0.25">
      <c r="A101" s="236">
        <v>43483</v>
      </c>
      <c r="B101" s="115" t="s">
        <v>1013</v>
      </c>
      <c r="C101" s="240">
        <v>26000001362987</v>
      </c>
      <c r="D101" s="115" t="s">
        <v>1014</v>
      </c>
      <c r="E101" s="115">
        <v>35238424</v>
      </c>
      <c r="F101" s="115" t="s">
        <v>788</v>
      </c>
      <c r="G101" s="115" t="s">
        <v>768</v>
      </c>
      <c r="H101" s="115" t="s">
        <v>767</v>
      </c>
      <c r="I101" s="116">
        <v>4023.92</v>
      </c>
    </row>
    <row r="102" spans="1:22" ht="51.75" customHeight="1" x14ac:dyDescent="0.25">
      <c r="A102" s="236">
        <v>43483</v>
      </c>
      <c r="B102" s="115" t="s">
        <v>775</v>
      </c>
      <c r="C102" s="240">
        <v>65108918400410</v>
      </c>
      <c r="D102" s="115" t="s">
        <v>775</v>
      </c>
      <c r="E102" s="115">
        <v>14360570</v>
      </c>
      <c r="F102" s="115" t="s">
        <v>552</v>
      </c>
      <c r="G102" s="115" t="s">
        <v>774</v>
      </c>
      <c r="H102" s="115" t="s">
        <v>235</v>
      </c>
      <c r="I102" s="116">
        <v>3</v>
      </c>
    </row>
    <row r="103" spans="1:22" ht="51.75" customHeight="1" x14ac:dyDescent="0.25">
      <c r="A103" s="236">
        <v>43483</v>
      </c>
      <c r="B103" s="115" t="s">
        <v>775</v>
      </c>
      <c r="C103" s="240">
        <v>65108918400410</v>
      </c>
      <c r="D103" s="115" t="s">
        <v>775</v>
      </c>
      <c r="E103" s="115">
        <v>14360570</v>
      </c>
      <c r="F103" s="115" t="s">
        <v>552</v>
      </c>
      <c r="G103" s="115" t="s">
        <v>774</v>
      </c>
      <c r="H103" s="115" t="s">
        <v>235</v>
      </c>
      <c r="I103" s="116">
        <v>3</v>
      </c>
    </row>
    <row r="104" spans="1:22" ht="51.75" customHeight="1" x14ac:dyDescent="0.25">
      <c r="A104" s="236">
        <v>43483</v>
      </c>
      <c r="B104" s="115" t="s">
        <v>1015</v>
      </c>
      <c r="C104" s="240">
        <v>26000011276325</v>
      </c>
      <c r="D104" s="115" t="s">
        <v>1016</v>
      </c>
      <c r="E104" s="235" t="s">
        <v>1017</v>
      </c>
      <c r="F104" s="115" t="s">
        <v>1018</v>
      </c>
      <c r="G104" s="115" t="s">
        <v>776</v>
      </c>
      <c r="H104" s="115" t="s">
        <v>235</v>
      </c>
      <c r="I104" s="116">
        <v>40.090000000000003</v>
      </c>
    </row>
    <row r="105" spans="1:22" ht="48.75" customHeight="1" x14ac:dyDescent="0.25">
      <c r="A105" s="236">
        <v>43483</v>
      </c>
      <c r="B105" s="115" t="s">
        <v>775</v>
      </c>
      <c r="C105" s="240">
        <v>65108918400410</v>
      </c>
      <c r="D105" s="115" t="s">
        <v>775</v>
      </c>
      <c r="E105" s="115">
        <v>14360570</v>
      </c>
      <c r="F105" s="115" t="s">
        <v>552</v>
      </c>
      <c r="G105" s="115" t="s">
        <v>774</v>
      </c>
      <c r="H105" s="115" t="s">
        <v>235</v>
      </c>
      <c r="I105" s="116">
        <v>3</v>
      </c>
    </row>
    <row r="106" spans="1:22" ht="48.75" customHeight="1" x14ac:dyDescent="0.25">
      <c r="A106" s="236">
        <v>43483</v>
      </c>
      <c r="B106" s="115" t="s">
        <v>1019</v>
      </c>
      <c r="C106" s="240">
        <v>26003011956147</v>
      </c>
      <c r="D106" s="115" t="s">
        <v>1020</v>
      </c>
      <c r="E106" s="115">
        <v>38790879</v>
      </c>
      <c r="F106" s="115" t="s">
        <v>1018</v>
      </c>
      <c r="G106" s="115" t="s">
        <v>768</v>
      </c>
      <c r="H106" s="115" t="s">
        <v>767</v>
      </c>
      <c r="I106" s="116">
        <v>3700</v>
      </c>
    </row>
    <row r="107" spans="1:22" ht="48.75" customHeight="1" x14ac:dyDescent="0.25">
      <c r="A107" s="236">
        <v>43483</v>
      </c>
      <c r="B107" s="115" t="s">
        <v>775</v>
      </c>
      <c r="C107" s="240">
        <v>65108918400410</v>
      </c>
      <c r="D107" s="115" t="s">
        <v>775</v>
      </c>
      <c r="E107" s="115">
        <v>14360570</v>
      </c>
      <c r="F107" s="115" t="s">
        <v>552</v>
      </c>
      <c r="G107" s="115" t="s">
        <v>774</v>
      </c>
      <c r="H107" s="115" t="s">
        <v>235</v>
      </c>
      <c r="I107" s="116">
        <v>3</v>
      </c>
    </row>
    <row r="108" spans="1:22" ht="48.75" customHeight="1" x14ac:dyDescent="0.25">
      <c r="A108" s="236">
        <v>43489</v>
      </c>
      <c r="B108" s="115" t="s">
        <v>775</v>
      </c>
      <c r="C108" s="240">
        <v>26001060155090</v>
      </c>
      <c r="D108" s="115" t="s">
        <v>785</v>
      </c>
      <c r="E108" s="235" t="s">
        <v>784</v>
      </c>
      <c r="F108" s="115" t="s">
        <v>783</v>
      </c>
      <c r="G108" s="115" t="s">
        <v>768</v>
      </c>
      <c r="H108" s="115" t="s">
        <v>767</v>
      </c>
      <c r="I108" s="116">
        <v>1200</v>
      </c>
      <c r="J108" s="71"/>
      <c r="K108" s="71"/>
    </row>
    <row r="109" spans="1:22" ht="48.75" customHeight="1" x14ac:dyDescent="0.25">
      <c r="A109" s="236">
        <v>43489</v>
      </c>
      <c r="B109" s="115" t="s">
        <v>775</v>
      </c>
      <c r="C109" s="240">
        <v>26001060155090</v>
      </c>
      <c r="D109" s="115" t="s">
        <v>785</v>
      </c>
      <c r="E109" s="235" t="s">
        <v>784</v>
      </c>
      <c r="F109" s="115" t="s">
        <v>783</v>
      </c>
      <c r="G109" s="115" t="s">
        <v>768</v>
      </c>
      <c r="H109" s="115" t="s">
        <v>767</v>
      </c>
      <c r="I109" s="116">
        <v>1200</v>
      </c>
    </row>
    <row r="110" spans="1:22" ht="48.75" customHeight="1" x14ac:dyDescent="0.25">
      <c r="A110" s="236">
        <v>43493</v>
      </c>
      <c r="B110" s="115" t="s">
        <v>1021</v>
      </c>
      <c r="C110" s="240">
        <v>260010447749300</v>
      </c>
      <c r="D110" s="115" t="s">
        <v>1022</v>
      </c>
      <c r="E110" s="235" t="s">
        <v>1023</v>
      </c>
      <c r="F110" s="115" t="s">
        <v>553</v>
      </c>
      <c r="G110" s="115" t="s">
        <v>951</v>
      </c>
      <c r="H110" s="115" t="s">
        <v>235</v>
      </c>
      <c r="I110" s="116">
        <v>410</v>
      </c>
      <c r="J110" s="205"/>
    </row>
    <row r="111" spans="1:22" ht="36.75" customHeight="1" x14ac:dyDescent="0.25">
      <c r="A111" s="236">
        <v>43493</v>
      </c>
      <c r="B111" s="115" t="s">
        <v>775</v>
      </c>
      <c r="C111" s="240">
        <v>65108918400410</v>
      </c>
      <c r="D111" s="115" t="s">
        <v>775</v>
      </c>
      <c r="E111" s="115">
        <v>14360570</v>
      </c>
      <c r="F111" s="115" t="s">
        <v>552</v>
      </c>
      <c r="G111" s="115" t="s">
        <v>774</v>
      </c>
      <c r="H111" s="115" t="s">
        <v>235</v>
      </c>
      <c r="I111" s="116">
        <v>3</v>
      </c>
    </row>
    <row r="112" spans="1:22" s="71" customFormat="1" ht="38.25" customHeight="1" x14ac:dyDescent="0.25">
      <c r="A112" s="236">
        <v>43493</v>
      </c>
      <c r="B112" s="115" t="s">
        <v>1021</v>
      </c>
      <c r="C112" s="240">
        <v>260010447749300</v>
      </c>
      <c r="D112" s="115" t="s">
        <v>1022</v>
      </c>
      <c r="E112" s="235" t="s">
        <v>1023</v>
      </c>
      <c r="F112" s="115" t="s">
        <v>553</v>
      </c>
      <c r="G112" s="115" t="s">
        <v>951</v>
      </c>
      <c r="H112" s="115" t="s">
        <v>235</v>
      </c>
      <c r="I112" s="116">
        <v>73.2</v>
      </c>
      <c r="L112"/>
      <c r="M112"/>
      <c r="N112"/>
      <c r="O112"/>
      <c r="P112"/>
      <c r="Q112"/>
      <c r="R112"/>
      <c r="S112"/>
      <c r="T112"/>
      <c r="U112"/>
      <c r="V112"/>
    </row>
    <row r="113" spans="1:280" s="71" customFormat="1" ht="42" customHeight="1" x14ac:dyDescent="0.25">
      <c r="A113" s="236">
        <v>43493</v>
      </c>
      <c r="B113" s="115" t="s">
        <v>775</v>
      </c>
      <c r="C113" s="240">
        <v>65108918400410</v>
      </c>
      <c r="D113" s="115" t="s">
        <v>775</v>
      </c>
      <c r="E113" s="115">
        <v>14360570</v>
      </c>
      <c r="F113" s="115" t="s">
        <v>552</v>
      </c>
      <c r="G113" s="115" t="s">
        <v>774</v>
      </c>
      <c r="H113" s="115" t="s">
        <v>235</v>
      </c>
      <c r="I113" s="116">
        <v>3</v>
      </c>
      <c r="L113"/>
      <c r="M113"/>
      <c r="N113"/>
      <c r="O113"/>
      <c r="P113"/>
      <c r="Q113"/>
      <c r="R113"/>
      <c r="S113"/>
      <c r="T113"/>
      <c r="U113"/>
      <c r="V113"/>
    </row>
    <row r="114" spans="1:280" s="71" customFormat="1" ht="41.25" customHeight="1" x14ac:dyDescent="0.25">
      <c r="A114" s="236">
        <v>43493</v>
      </c>
      <c r="B114" s="115" t="s">
        <v>771</v>
      </c>
      <c r="C114" s="240">
        <v>26001057001504</v>
      </c>
      <c r="D114" s="115" t="s">
        <v>770</v>
      </c>
      <c r="E114" s="115">
        <v>34769052</v>
      </c>
      <c r="F114" s="115" t="s">
        <v>769</v>
      </c>
      <c r="G114" s="115" t="s">
        <v>768</v>
      </c>
      <c r="H114" s="115" t="s">
        <v>767</v>
      </c>
      <c r="I114" s="116">
        <v>2025</v>
      </c>
      <c r="L114"/>
      <c r="M114"/>
      <c r="N114"/>
      <c r="O114"/>
      <c r="P114"/>
      <c r="Q114"/>
      <c r="R114"/>
      <c r="S114"/>
      <c r="T114"/>
      <c r="U114"/>
      <c r="V114"/>
    </row>
    <row r="115" spans="1:280" s="71" customFormat="1" ht="41.25" customHeight="1" x14ac:dyDescent="0.25">
      <c r="A115" s="236">
        <v>43495</v>
      </c>
      <c r="B115" s="115" t="s">
        <v>1024</v>
      </c>
      <c r="C115" s="240">
        <v>26004261115</v>
      </c>
      <c r="D115" s="115" t="s">
        <v>1025</v>
      </c>
      <c r="E115" s="115">
        <v>14297707</v>
      </c>
      <c r="F115" s="115" t="s">
        <v>552</v>
      </c>
      <c r="G115" s="115" t="s">
        <v>776</v>
      </c>
      <c r="H115" s="115" t="s">
        <v>235</v>
      </c>
      <c r="I115" s="116">
        <v>96707.520000000004</v>
      </c>
      <c r="L115"/>
      <c r="M115"/>
      <c r="N115"/>
      <c r="O115"/>
      <c r="P115"/>
      <c r="Q115"/>
      <c r="R115"/>
      <c r="S115"/>
      <c r="T115"/>
      <c r="U115"/>
      <c r="V115"/>
    </row>
    <row r="116" spans="1:280" s="71" customFormat="1" ht="41.25" customHeight="1" x14ac:dyDescent="0.25">
      <c r="A116" s="236">
        <v>43495</v>
      </c>
      <c r="B116" s="115" t="s">
        <v>775</v>
      </c>
      <c r="C116" s="240">
        <v>65108918400410</v>
      </c>
      <c r="D116" s="115" t="s">
        <v>775</v>
      </c>
      <c r="E116" s="115">
        <v>14360570</v>
      </c>
      <c r="F116" s="115" t="s">
        <v>552</v>
      </c>
      <c r="G116" s="115" t="s">
        <v>774</v>
      </c>
      <c r="H116" s="115" t="s">
        <v>235</v>
      </c>
      <c r="I116" s="116">
        <v>3</v>
      </c>
      <c r="L116"/>
      <c r="M116"/>
      <c r="N116"/>
      <c r="O116"/>
      <c r="P116"/>
      <c r="Q116"/>
      <c r="R116"/>
      <c r="S116"/>
      <c r="T116"/>
      <c r="U116"/>
      <c r="V116"/>
    </row>
    <row r="117" spans="1:280" s="71" customFormat="1" ht="41.25" customHeight="1" x14ac:dyDescent="0.25">
      <c r="A117" s="236">
        <v>43496</v>
      </c>
      <c r="B117" s="115" t="s">
        <v>794</v>
      </c>
      <c r="C117" s="240">
        <v>2600130117340</v>
      </c>
      <c r="D117" s="115" t="s">
        <v>793</v>
      </c>
      <c r="E117" s="235" t="s">
        <v>792</v>
      </c>
      <c r="F117" s="115" t="s">
        <v>554</v>
      </c>
      <c r="G117" s="115" t="s">
        <v>768</v>
      </c>
      <c r="H117" s="115" t="s">
        <v>767</v>
      </c>
      <c r="I117" s="116">
        <v>1500</v>
      </c>
      <c r="L117"/>
      <c r="M117"/>
      <c r="N117"/>
      <c r="O117"/>
      <c r="P117"/>
      <c r="Q117"/>
      <c r="R117"/>
      <c r="S117"/>
      <c r="T117"/>
      <c r="U117"/>
      <c r="V117"/>
    </row>
    <row r="118" spans="1:280" ht="39.75" customHeight="1" x14ac:dyDescent="0.25">
      <c r="A118" s="236">
        <v>43496</v>
      </c>
      <c r="B118" s="115" t="s">
        <v>775</v>
      </c>
      <c r="C118" s="240">
        <v>65108918400410</v>
      </c>
      <c r="D118" s="115" t="s">
        <v>775</v>
      </c>
      <c r="E118" s="115">
        <v>14360570</v>
      </c>
      <c r="F118" s="115" t="s">
        <v>552</v>
      </c>
      <c r="G118" s="115" t="s">
        <v>774</v>
      </c>
      <c r="H118" s="115" t="s">
        <v>235</v>
      </c>
      <c r="I118" s="116">
        <v>3</v>
      </c>
    </row>
    <row r="119" spans="1:280" ht="39.75" customHeight="1" x14ac:dyDescent="0.25">
      <c r="A119" s="236">
        <v>43497</v>
      </c>
      <c r="B119" s="115" t="s">
        <v>775</v>
      </c>
      <c r="C119" s="240">
        <v>65106918100400</v>
      </c>
      <c r="D119" s="115" t="s">
        <v>775</v>
      </c>
      <c r="E119" s="115">
        <v>14360570</v>
      </c>
      <c r="F119" s="115" t="s">
        <v>552</v>
      </c>
      <c r="G119" s="115" t="s">
        <v>795</v>
      </c>
      <c r="H119" s="115" t="s">
        <v>235</v>
      </c>
      <c r="I119" s="116">
        <v>100</v>
      </c>
    </row>
    <row r="120" spans="1:280" ht="54.75" customHeight="1" x14ac:dyDescent="0.25">
      <c r="A120" s="236">
        <v>43500</v>
      </c>
      <c r="B120" s="115" t="s">
        <v>775</v>
      </c>
      <c r="C120" s="240">
        <v>65108918400410</v>
      </c>
      <c r="D120" s="115" t="s">
        <v>775</v>
      </c>
      <c r="E120" s="115">
        <v>14360570</v>
      </c>
      <c r="F120" s="115" t="s">
        <v>552</v>
      </c>
      <c r="G120" s="115" t="s">
        <v>774</v>
      </c>
      <c r="H120" s="115" t="s">
        <v>235</v>
      </c>
      <c r="I120" s="116">
        <v>3</v>
      </c>
    </row>
    <row r="121" spans="1:280" ht="43.5" customHeight="1" x14ac:dyDescent="0.25">
      <c r="A121" s="236">
        <v>43500</v>
      </c>
      <c r="B121" s="115" t="s">
        <v>779</v>
      </c>
      <c r="C121" s="240">
        <v>26008507075</v>
      </c>
      <c r="D121" s="115" t="s">
        <v>782</v>
      </c>
      <c r="E121" s="115">
        <v>39358854</v>
      </c>
      <c r="F121" s="115" t="s">
        <v>553</v>
      </c>
      <c r="G121" s="115" t="s">
        <v>776</v>
      </c>
      <c r="H121" s="115" t="s">
        <v>235</v>
      </c>
      <c r="I121" s="116">
        <v>600</v>
      </c>
    </row>
    <row r="122" spans="1:280" s="165" customFormat="1" ht="49.5" customHeight="1" x14ac:dyDescent="0.25">
      <c r="A122" s="236">
        <v>43501</v>
      </c>
      <c r="B122" s="242" t="s">
        <v>1003</v>
      </c>
      <c r="C122" s="240">
        <v>2600100128254</v>
      </c>
      <c r="D122" s="115" t="s">
        <v>1004</v>
      </c>
      <c r="E122" s="115">
        <v>30023053</v>
      </c>
      <c r="F122" s="115" t="s">
        <v>552</v>
      </c>
      <c r="G122" s="115" t="s">
        <v>768</v>
      </c>
      <c r="H122" s="115" t="s">
        <v>767</v>
      </c>
      <c r="I122" s="116">
        <v>224.58</v>
      </c>
      <c r="J122" s="71"/>
      <c r="K122" s="71"/>
      <c r="L122"/>
      <c r="M122"/>
      <c r="N122"/>
      <c r="O122"/>
      <c r="P122"/>
      <c r="Q122"/>
      <c r="R122"/>
      <c r="S122"/>
      <c r="T122"/>
      <c r="U122"/>
      <c r="V122"/>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c r="IJ122" s="71"/>
      <c r="IK122" s="71"/>
      <c r="IL122" s="71"/>
      <c r="IM122" s="71"/>
      <c r="IN122" s="71"/>
      <c r="IO122" s="71"/>
      <c r="IP122" s="71"/>
      <c r="IQ122" s="71"/>
      <c r="IR122" s="71"/>
      <c r="IS122" s="71"/>
      <c r="IT122" s="71"/>
      <c r="IU122" s="71"/>
      <c r="IV122" s="71"/>
      <c r="IW122" s="71"/>
      <c r="IX122" s="71"/>
      <c r="IY122" s="71"/>
      <c r="IZ122" s="71"/>
      <c r="JA122" s="71"/>
      <c r="JB122" s="71"/>
      <c r="JC122" s="71"/>
      <c r="JD122" s="71"/>
      <c r="JE122" s="71"/>
      <c r="JF122" s="71"/>
      <c r="JG122" s="71"/>
      <c r="JH122" s="71"/>
      <c r="JI122" s="71"/>
      <c r="JJ122" s="71"/>
      <c r="JK122" s="71"/>
      <c r="JL122" s="71"/>
      <c r="JM122" s="71"/>
      <c r="JN122" s="71"/>
      <c r="JO122" s="71"/>
      <c r="JP122" s="71"/>
      <c r="JQ122" s="71"/>
      <c r="JR122" s="71"/>
      <c r="JS122" s="71"/>
      <c r="JT122" s="71"/>
    </row>
    <row r="123" spans="1:280" ht="43.5" customHeight="1" x14ac:dyDescent="0.25">
      <c r="A123" s="236">
        <v>43501</v>
      </c>
      <c r="B123" s="115" t="s">
        <v>775</v>
      </c>
      <c r="C123" s="240">
        <v>65108918400410</v>
      </c>
      <c r="D123" s="115" t="s">
        <v>775</v>
      </c>
      <c r="E123" s="115">
        <v>14360570</v>
      </c>
      <c r="F123" s="115" t="s">
        <v>552</v>
      </c>
      <c r="G123" s="115" t="s">
        <v>774</v>
      </c>
      <c r="H123" s="115" t="s">
        <v>235</v>
      </c>
      <c r="I123" s="116">
        <v>3</v>
      </c>
    </row>
    <row r="124" spans="1:280" ht="44.25" customHeight="1" x14ac:dyDescent="0.25">
      <c r="A124" s="236">
        <v>43501</v>
      </c>
      <c r="B124" s="242" t="s">
        <v>1003</v>
      </c>
      <c r="C124" s="240">
        <v>2600100128254</v>
      </c>
      <c r="D124" s="115" t="s">
        <v>1004</v>
      </c>
      <c r="E124" s="115">
        <v>30023053</v>
      </c>
      <c r="F124" s="115" t="s">
        <v>552</v>
      </c>
      <c r="G124" s="115" t="s">
        <v>768</v>
      </c>
      <c r="H124" s="115" t="s">
        <v>767</v>
      </c>
      <c r="I124" s="116">
        <v>750</v>
      </c>
    </row>
    <row r="125" spans="1:280" ht="37.5" customHeight="1" x14ac:dyDescent="0.25">
      <c r="A125" s="236">
        <v>43501</v>
      </c>
      <c r="B125" s="115" t="s">
        <v>775</v>
      </c>
      <c r="C125" s="240">
        <v>65108918400410</v>
      </c>
      <c r="D125" s="115" t="s">
        <v>775</v>
      </c>
      <c r="E125" s="115">
        <v>14360570</v>
      </c>
      <c r="F125" s="115" t="s">
        <v>552</v>
      </c>
      <c r="G125" s="115" t="s">
        <v>774</v>
      </c>
      <c r="H125" s="115" t="s">
        <v>235</v>
      </c>
      <c r="I125" s="116">
        <v>3</v>
      </c>
    </row>
    <row r="126" spans="1:280" ht="48" customHeight="1" x14ac:dyDescent="0.25">
      <c r="A126" s="236">
        <v>43501</v>
      </c>
      <c r="B126" s="115" t="s">
        <v>773</v>
      </c>
      <c r="C126" s="240">
        <v>26003101949001</v>
      </c>
      <c r="D126" s="115" t="s">
        <v>772</v>
      </c>
      <c r="E126" s="115">
        <v>21560766</v>
      </c>
      <c r="F126" s="115" t="s">
        <v>552</v>
      </c>
      <c r="G126" s="115" t="s">
        <v>951</v>
      </c>
      <c r="H126" s="115" t="s">
        <v>235</v>
      </c>
      <c r="I126" s="116">
        <v>819.04</v>
      </c>
    </row>
    <row r="127" spans="1:280" ht="37.5" customHeight="1" x14ac:dyDescent="0.25">
      <c r="A127" s="236">
        <v>43501</v>
      </c>
      <c r="B127" s="115" t="s">
        <v>775</v>
      </c>
      <c r="C127" s="240">
        <v>65108918400410</v>
      </c>
      <c r="D127" s="115" t="s">
        <v>775</v>
      </c>
      <c r="E127" s="115">
        <v>14360570</v>
      </c>
      <c r="F127" s="115" t="s">
        <v>552</v>
      </c>
      <c r="G127" s="115" t="s">
        <v>774</v>
      </c>
      <c r="H127" s="115" t="s">
        <v>235</v>
      </c>
      <c r="I127" s="116">
        <v>3</v>
      </c>
    </row>
    <row r="128" spans="1:280" ht="59.25" customHeight="1" x14ac:dyDescent="0.25">
      <c r="A128" s="236">
        <v>43501</v>
      </c>
      <c r="B128" s="115" t="s">
        <v>775</v>
      </c>
      <c r="C128" s="240">
        <v>65108918400410</v>
      </c>
      <c r="D128" s="115" t="s">
        <v>775</v>
      </c>
      <c r="E128" s="115">
        <v>14360570</v>
      </c>
      <c r="F128" s="115" t="s">
        <v>552</v>
      </c>
      <c r="G128" s="115" t="s">
        <v>774</v>
      </c>
      <c r="H128" s="115" t="s">
        <v>235</v>
      </c>
      <c r="I128" s="116">
        <v>3</v>
      </c>
    </row>
    <row r="129" spans="1:9" ht="38.25" x14ac:dyDescent="0.25">
      <c r="A129" s="236">
        <v>43501</v>
      </c>
      <c r="B129" s="115" t="s">
        <v>1015</v>
      </c>
      <c r="C129" s="240">
        <v>26000011276325</v>
      </c>
      <c r="D129" s="115" t="s">
        <v>1016</v>
      </c>
      <c r="E129" s="235" t="s">
        <v>1017</v>
      </c>
      <c r="F129" s="115" t="s">
        <v>1018</v>
      </c>
      <c r="G129" s="115" t="s">
        <v>776</v>
      </c>
      <c r="H129" s="115" t="s">
        <v>235</v>
      </c>
      <c r="I129" s="116">
        <v>47.61</v>
      </c>
    </row>
    <row r="130" spans="1:9" ht="38.25" x14ac:dyDescent="0.25">
      <c r="A130" s="236">
        <v>43501</v>
      </c>
      <c r="B130" s="115" t="s">
        <v>775</v>
      </c>
      <c r="C130" s="240">
        <v>65108918400410</v>
      </c>
      <c r="D130" s="115" t="s">
        <v>775</v>
      </c>
      <c r="E130" s="115">
        <v>14360570</v>
      </c>
      <c r="F130" s="115" t="s">
        <v>552</v>
      </c>
      <c r="G130" s="115" t="s">
        <v>774</v>
      </c>
      <c r="H130" s="115" t="s">
        <v>235</v>
      </c>
      <c r="I130" s="116">
        <v>3</v>
      </c>
    </row>
    <row r="131" spans="1:9" ht="38.25" x14ac:dyDescent="0.25">
      <c r="A131" s="236">
        <v>43501</v>
      </c>
      <c r="B131" s="115" t="s">
        <v>1019</v>
      </c>
      <c r="C131" s="240">
        <v>26003011956147</v>
      </c>
      <c r="D131" s="115" t="s">
        <v>1020</v>
      </c>
      <c r="E131" s="115">
        <v>38790879</v>
      </c>
      <c r="F131" s="115" t="s">
        <v>1018</v>
      </c>
      <c r="G131" s="115" t="s">
        <v>768</v>
      </c>
      <c r="H131" s="115" t="s">
        <v>767</v>
      </c>
      <c r="I131" s="116">
        <v>3700</v>
      </c>
    </row>
    <row r="132" spans="1:9" ht="38.25" x14ac:dyDescent="0.25">
      <c r="A132" s="236">
        <v>43501</v>
      </c>
      <c r="B132" s="115" t="s">
        <v>775</v>
      </c>
      <c r="C132" s="240">
        <v>65108918400410</v>
      </c>
      <c r="D132" s="115" t="s">
        <v>775</v>
      </c>
      <c r="E132" s="115">
        <v>14360570</v>
      </c>
      <c r="F132" s="115" t="s">
        <v>552</v>
      </c>
      <c r="G132" s="115" t="s">
        <v>774</v>
      </c>
      <c r="H132" s="115" t="s">
        <v>235</v>
      </c>
      <c r="I132" s="116">
        <v>3</v>
      </c>
    </row>
    <row r="133" spans="1:9" ht="25.5" x14ac:dyDescent="0.25">
      <c r="A133" s="236">
        <v>43501</v>
      </c>
      <c r="B133" s="115" t="s">
        <v>1009</v>
      </c>
      <c r="C133" s="240">
        <v>265060100448</v>
      </c>
      <c r="D133" s="115" t="s">
        <v>1010</v>
      </c>
      <c r="E133" s="115">
        <v>13490997</v>
      </c>
      <c r="F133" s="115" t="s">
        <v>1011</v>
      </c>
      <c r="G133" s="115" t="s">
        <v>768</v>
      </c>
      <c r="H133" s="115" t="s">
        <v>767</v>
      </c>
      <c r="I133" s="116">
        <v>2700</v>
      </c>
    </row>
    <row r="134" spans="1:9" ht="38.25" x14ac:dyDescent="0.25">
      <c r="A134" s="236">
        <v>43501</v>
      </c>
      <c r="B134" s="115" t="s">
        <v>775</v>
      </c>
      <c r="C134" s="240">
        <v>65108918400410</v>
      </c>
      <c r="D134" s="115" t="s">
        <v>775</v>
      </c>
      <c r="E134" s="115">
        <v>14360570</v>
      </c>
      <c r="F134" s="115" t="s">
        <v>552</v>
      </c>
      <c r="G134" s="115" t="s">
        <v>774</v>
      </c>
      <c r="H134" s="115" t="s">
        <v>235</v>
      </c>
      <c r="I134" s="116">
        <v>3</v>
      </c>
    </row>
    <row r="135" spans="1:9" x14ac:dyDescent="0.25">
      <c r="A135" s="236">
        <v>43502</v>
      </c>
      <c r="B135" s="240" t="s">
        <v>1026</v>
      </c>
      <c r="C135" s="240">
        <v>26004057001802</v>
      </c>
      <c r="D135" s="115" t="s">
        <v>1027</v>
      </c>
      <c r="E135" s="115">
        <v>31161751</v>
      </c>
      <c r="F135" s="115" t="s">
        <v>1028</v>
      </c>
      <c r="G135" s="115" t="s">
        <v>768</v>
      </c>
      <c r="H135" s="115" t="s">
        <v>767</v>
      </c>
      <c r="I135" s="116">
        <v>2700</v>
      </c>
    </row>
    <row r="136" spans="1:9" x14ac:dyDescent="0.25">
      <c r="A136" s="236">
        <v>43502</v>
      </c>
      <c r="B136" s="240" t="s">
        <v>1026</v>
      </c>
      <c r="C136" s="240">
        <v>26004057001802</v>
      </c>
      <c r="D136" s="115" t="s">
        <v>1027</v>
      </c>
      <c r="E136" s="115">
        <v>31161751</v>
      </c>
      <c r="F136" s="115" t="s">
        <v>1028</v>
      </c>
      <c r="G136" s="115" t="s">
        <v>768</v>
      </c>
      <c r="H136" s="115" t="s">
        <v>767</v>
      </c>
      <c r="I136" s="116">
        <v>2700</v>
      </c>
    </row>
    <row r="137" spans="1:9" ht="25.5" x14ac:dyDescent="0.25">
      <c r="A137" s="236">
        <v>43502</v>
      </c>
      <c r="B137" s="115" t="s">
        <v>775</v>
      </c>
      <c r="C137" s="240">
        <v>260074781720021</v>
      </c>
      <c r="D137" s="241" t="s">
        <v>799</v>
      </c>
      <c r="E137" s="70" t="s">
        <v>798</v>
      </c>
      <c r="F137" s="238" t="s">
        <v>797</v>
      </c>
      <c r="G137" s="115" t="s">
        <v>768</v>
      </c>
      <c r="H137" s="115" t="s">
        <v>767</v>
      </c>
      <c r="I137" s="73">
        <v>1000</v>
      </c>
    </row>
    <row r="138" spans="1:9" ht="38.25" x14ac:dyDescent="0.25">
      <c r="A138" s="236">
        <v>43502</v>
      </c>
      <c r="B138" s="115" t="s">
        <v>775</v>
      </c>
      <c r="C138" s="240">
        <v>65108918400410</v>
      </c>
      <c r="D138" s="115" t="s">
        <v>775</v>
      </c>
      <c r="E138" s="115">
        <v>14360570</v>
      </c>
      <c r="F138" s="115" t="s">
        <v>552</v>
      </c>
      <c r="G138" s="115" t="s">
        <v>774</v>
      </c>
      <c r="H138" s="115" t="s">
        <v>235</v>
      </c>
      <c r="I138" s="116">
        <v>3</v>
      </c>
    </row>
    <row r="139" spans="1:9" x14ac:dyDescent="0.25">
      <c r="A139" s="236">
        <v>43503</v>
      </c>
      <c r="B139" s="115" t="s">
        <v>775</v>
      </c>
      <c r="C139" s="240">
        <v>26002050020848</v>
      </c>
      <c r="D139" s="115" t="s">
        <v>781</v>
      </c>
      <c r="E139" s="115">
        <v>42668402</v>
      </c>
      <c r="F139" s="115" t="s">
        <v>553</v>
      </c>
      <c r="G139" s="115" t="s">
        <v>768</v>
      </c>
      <c r="H139" s="115" t="s">
        <v>767</v>
      </c>
      <c r="I139" s="116">
        <v>22111.49</v>
      </c>
    </row>
    <row r="140" spans="1:9" x14ac:dyDescent="0.25">
      <c r="A140" s="236">
        <v>43507</v>
      </c>
      <c r="B140" s="115" t="s">
        <v>1013</v>
      </c>
      <c r="C140" s="240">
        <v>26000001362987</v>
      </c>
      <c r="D140" s="115" t="s">
        <v>1014</v>
      </c>
      <c r="E140" s="115">
        <v>35238424</v>
      </c>
      <c r="F140" s="115" t="s">
        <v>788</v>
      </c>
      <c r="G140" s="115" t="s">
        <v>768</v>
      </c>
      <c r="H140" s="115" t="s">
        <v>767</v>
      </c>
      <c r="I140" s="116">
        <v>4023.92</v>
      </c>
    </row>
    <row r="141" spans="1:9" ht="38.25" x14ac:dyDescent="0.25">
      <c r="A141" s="236">
        <v>43507</v>
      </c>
      <c r="B141" s="115" t="s">
        <v>775</v>
      </c>
      <c r="C141" s="240">
        <v>65108918400410</v>
      </c>
      <c r="D141" s="115" t="s">
        <v>775</v>
      </c>
      <c r="E141" s="115">
        <v>14360570</v>
      </c>
      <c r="F141" s="115" t="s">
        <v>552</v>
      </c>
      <c r="G141" s="115" t="s">
        <v>774</v>
      </c>
      <c r="H141" s="115" t="s">
        <v>235</v>
      </c>
      <c r="I141" s="116">
        <v>3</v>
      </c>
    </row>
    <row r="142" spans="1:9" ht="25.5" x14ac:dyDescent="0.25">
      <c r="A142" s="236">
        <v>43507</v>
      </c>
      <c r="B142" s="115" t="s">
        <v>771</v>
      </c>
      <c r="C142" s="240">
        <v>26001057001504</v>
      </c>
      <c r="D142" s="115" t="s">
        <v>770</v>
      </c>
      <c r="E142" s="115">
        <v>34769052</v>
      </c>
      <c r="F142" s="115" t="s">
        <v>769</v>
      </c>
      <c r="G142" s="115" t="s">
        <v>768</v>
      </c>
      <c r="H142" s="115" t="s">
        <v>767</v>
      </c>
      <c r="I142" s="116">
        <v>2025</v>
      </c>
    </row>
    <row r="143" spans="1:9" ht="25.5" x14ac:dyDescent="0.25">
      <c r="A143" s="236">
        <v>43507</v>
      </c>
      <c r="B143" s="115" t="s">
        <v>924</v>
      </c>
      <c r="C143" s="240">
        <v>26009266043704</v>
      </c>
      <c r="D143" s="115" t="s">
        <v>786</v>
      </c>
      <c r="E143" s="115">
        <v>31720260</v>
      </c>
      <c r="F143" s="115" t="s">
        <v>552</v>
      </c>
      <c r="G143" s="115" t="s">
        <v>951</v>
      </c>
      <c r="H143" s="115" t="s">
        <v>235</v>
      </c>
      <c r="I143" s="116">
        <v>172.8</v>
      </c>
    </row>
    <row r="144" spans="1:9" ht="38.25" x14ac:dyDescent="0.25">
      <c r="A144" s="236">
        <v>43507</v>
      </c>
      <c r="B144" s="115" t="s">
        <v>775</v>
      </c>
      <c r="C144" s="240">
        <v>65108918400410</v>
      </c>
      <c r="D144" s="115" t="s">
        <v>775</v>
      </c>
      <c r="E144" s="115">
        <v>14360570</v>
      </c>
      <c r="F144" s="115" t="s">
        <v>552</v>
      </c>
      <c r="G144" s="115" t="s">
        <v>774</v>
      </c>
      <c r="H144" s="115" t="s">
        <v>235</v>
      </c>
      <c r="I144" s="116">
        <v>3</v>
      </c>
    </row>
    <row r="145" spans="1:9" x14ac:dyDescent="0.25">
      <c r="A145" s="236">
        <v>43508</v>
      </c>
      <c r="B145" s="115" t="s">
        <v>1012</v>
      </c>
      <c r="C145" s="240">
        <v>26000000052613</v>
      </c>
      <c r="D145" s="115" t="s">
        <v>778</v>
      </c>
      <c r="E145" s="115">
        <v>32967869</v>
      </c>
      <c r="F145" s="115" t="s">
        <v>554</v>
      </c>
      <c r="G145" s="115" t="s">
        <v>768</v>
      </c>
      <c r="H145" s="115" t="s">
        <v>767</v>
      </c>
      <c r="I145" s="116">
        <v>15990</v>
      </c>
    </row>
    <row r="146" spans="1:9" ht="38.25" x14ac:dyDescent="0.25">
      <c r="A146" s="236">
        <v>43508</v>
      </c>
      <c r="B146" s="115" t="s">
        <v>775</v>
      </c>
      <c r="C146" s="240">
        <v>65108918400410</v>
      </c>
      <c r="D146" s="115" t="s">
        <v>775</v>
      </c>
      <c r="E146" s="115">
        <v>14360570</v>
      </c>
      <c r="F146" s="115" t="s">
        <v>552</v>
      </c>
      <c r="G146" s="115" t="s">
        <v>774</v>
      </c>
      <c r="H146" s="115" t="s">
        <v>235</v>
      </c>
      <c r="I146" s="116">
        <v>3</v>
      </c>
    </row>
    <row r="147" spans="1:9" ht="38.25" x14ac:dyDescent="0.25">
      <c r="A147" s="236">
        <v>43509</v>
      </c>
      <c r="B147" s="115" t="s">
        <v>775</v>
      </c>
      <c r="C147" s="240">
        <v>65108918400410</v>
      </c>
      <c r="D147" s="115" t="s">
        <v>775</v>
      </c>
      <c r="E147" s="115">
        <v>14360570</v>
      </c>
      <c r="F147" s="115" t="s">
        <v>552</v>
      </c>
      <c r="G147" s="115" t="s">
        <v>774</v>
      </c>
      <c r="H147" s="115" t="s">
        <v>235</v>
      </c>
      <c r="I147" s="116">
        <v>3</v>
      </c>
    </row>
    <row r="148" spans="1:9" ht="38.25" x14ac:dyDescent="0.25">
      <c r="A148" s="236">
        <v>43509</v>
      </c>
      <c r="B148" s="115" t="s">
        <v>775</v>
      </c>
      <c r="C148" s="240">
        <v>65108918400410</v>
      </c>
      <c r="D148" s="115" t="s">
        <v>775</v>
      </c>
      <c r="E148" s="115">
        <v>14360570</v>
      </c>
      <c r="F148" s="115" t="s">
        <v>552</v>
      </c>
      <c r="G148" s="115" t="s">
        <v>774</v>
      </c>
      <c r="H148" s="115" t="s">
        <v>235</v>
      </c>
      <c r="I148" s="116">
        <v>3</v>
      </c>
    </row>
    <row r="149" spans="1:9" ht="38.25" x14ac:dyDescent="0.25">
      <c r="A149" s="236">
        <v>43510</v>
      </c>
      <c r="B149" s="115" t="s">
        <v>775</v>
      </c>
      <c r="C149" s="240">
        <v>65108918400410</v>
      </c>
      <c r="D149" s="115" t="s">
        <v>775</v>
      </c>
      <c r="E149" s="115">
        <v>14360570</v>
      </c>
      <c r="F149" s="115" t="s">
        <v>552</v>
      </c>
      <c r="G149" s="115" t="s">
        <v>774</v>
      </c>
      <c r="H149" s="115" t="s">
        <v>235</v>
      </c>
      <c r="I149" s="116">
        <v>3</v>
      </c>
    </row>
    <row r="150" spans="1:9" ht="25.5" x14ac:dyDescent="0.25">
      <c r="A150" s="236">
        <v>43511</v>
      </c>
      <c r="B150" s="115" t="s">
        <v>779</v>
      </c>
      <c r="C150" s="240">
        <v>26008507075</v>
      </c>
      <c r="D150" s="115" t="s">
        <v>782</v>
      </c>
      <c r="E150" s="115">
        <v>39358854</v>
      </c>
      <c r="F150" s="115" t="s">
        <v>553</v>
      </c>
      <c r="G150" s="115" t="s">
        <v>768</v>
      </c>
      <c r="H150" s="115" t="s">
        <v>767</v>
      </c>
      <c r="I150" s="116">
        <v>1766.84</v>
      </c>
    </row>
    <row r="151" spans="1:9" ht="25.5" x14ac:dyDescent="0.25">
      <c r="A151" s="236">
        <v>43516</v>
      </c>
      <c r="B151" s="115" t="s">
        <v>1029</v>
      </c>
      <c r="C151" s="240">
        <v>26008144386</v>
      </c>
      <c r="D151" s="115" t="s">
        <v>1030</v>
      </c>
      <c r="E151" s="115">
        <v>32168763</v>
      </c>
      <c r="F151" s="115" t="s">
        <v>1031</v>
      </c>
      <c r="G151" s="115" t="s">
        <v>776</v>
      </c>
      <c r="H151" s="115" t="s">
        <v>235</v>
      </c>
      <c r="I151" s="116">
        <v>20760.12</v>
      </c>
    </row>
    <row r="152" spans="1:9" ht="38.25" x14ac:dyDescent="0.25">
      <c r="A152" s="236">
        <v>43516</v>
      </c>
      <c r="B152" s="115" t="s">
        <v>775</v>
      </c>
      <c r="C152" s="240">
        <v>65108918400410</v>
      </c>
      <c r="D152" s="115" t="s">
        <v>775</v>
      </c>
      <c r="E152" s="115">
        <v>14360570</v>
      </c>
      <c r="F152" s="115" t="s">
        <v>552</v>
      </c>
      <c r="G152" s="115" t="s">
        <v>774</v>
      </c>
      <c r="H152" s="115" t="s">
        <v>235</v>
      </c>
      <c r="I152" s="116">
        <v>3</v>
      </c>
    </row>
    <row r="153" spans="1:9" ht="25.5" x14ac:dyDescent="0.25">
      <c r="A153" s="236">
        <v>43522</v>
      </c>
      <c r="B153" s="115" t="s">
        <v>1032</v>
      </c>
      <c r="C153" s="240">
        <v>26000315677</v>
      </c>
      <c r="D153" s="115" t="s">
        <v>1033</v>
      </c>
      <c r="E153" s="115">
        <v>40108850</v>
      </c>
      <c r="F153" s="115" t="s">
        <v>378</v>
      </c>
      <c r="G153" s="115" t="s">
        <v>776</v>
      </c>
      <c r="H153" s="115" t="s">
        <v>235</v>
      </c>
      <c r="I153" s="116">
        <v>450</v>
      </c>
    </row>
    <row r="154" spans="1:9" ht="38.25" x14ac:dyDescent="0.25">
      <c r="A154" s="236">
        <v>43522</v>
      </c>
      <c r="B154" s="115" t="s">
        <v>775</v>
      </c>
      <c r="C154" s="240">
        <v>65108918400410</v>
      </c>
      <c r="D154" s="115" t="s">
        <v>775</v>
      </c>
      <c r="E154" s="115">
        <v>14360570</v>
      </c>
      <c r="F154" s="115" t="s">
        <v>552</v>
      </c>
      <c r="G154" s="115" t="s">
        <v>774</v>
      </c>
      <c r="H154" s="115" t="s">
        <v>235</v>
      </c>
      <c r="I154" s="116">
        <v>3</v>
      </c>
    </row>
    <row r="155" spans="1:9" ht="25.5" x14ac:dyDescent="0.25">
      <c r="A155" s="236" t="s">
        <v>1034</v>
      </c>
      <c r="B155" s="115" t="s">
        <v>1032</v>
      </c>
      <c r="C155" s="240">
        <v>26000315677</v>
      </c>
      <c r="D155" s="115" t="s">
        <v>1033</v>
      </c>
      <c r="E155" s="115">
        <v>40108850</v>
      </c>
      <c r="F155" s="115" t="s">
        <v>378</v>
      </c>
      <c r="G155" s="115" t="s">
        <v>776</v>
      </c>
      <c r="H155" s="115" t="s">
        <v>235</v>
      </c>
      <c r="I155" s="116">
        <v>450</v>
      </c>
    </row>
    <row r="156" spans="1:9" ht="38.25" x14ac:dyDescent="0.25">
      <c r="A156" s="236">
        <v>43522</v>
      </c>
      <c r="B156" s="115" t="s">
        <v>775</v>
      </c>
      <c r="C156" s="240">
        <v>65108918400410</v>
      </c>
      <c r="D156" s="115" t="s">
        <v>775</v>
      </c>
      <c r="E156" s="115">
        <v>14360570</v>
      </c>
      <c r="F156" s="115" t="s">
        <v>552</v>
      </c>
      <c r="G156" s="115" t="s">
        <v>774</v>
      </c>
      <c r="H156" s="115" t="s">
        <v>235</v>
      </c>
      <c r="I156" s="116">
        <v>3</v>
      </c>
    </row>
    <row r="157" spans="1:9" x14ac:dyDescent="0.25">
      <c r="A157" s="236">
        <v>43522</v>
      </c>
      <c r="B157" s="115" t="s">
        <v>794</v>
      </c>
      <c r="C157" s="240">
        <v>2600130117340</v>
      </c>
      <c r="D157" s="115" t="s">
        <v>793</v>
      </c>
      <c r="E157" s="235" t="s">
        <v>792</v>
      </c>
      <c r="F157" s="115" t="s">
        <v>554</v>
      </c>
      <c r="G157" s="115" t="s">
        <v>768</v>
      </c>
      <c r="H157" s="115" t="s">
        <v>767</v>
      </c>
      <c r="I157" s="116">
        <v>1500</v>
      </c>
    </row>
    <row r="158" spans="1:9" ht="38.25" x14ac:dyDescent="0.25">
      <c r="A158" s="236">
        <v>43522</v>
      </c>
      <c r="B158" s="115" t="s">
        <v>775</v>
      </c>
      <c r="C158" s="240">
        <v>65108918400410</v>
      </c>
      <c r="D158" s="115" t="s">
        <v>775</v>
      </c>
      <c r="E158" s="115">
        <v>14360570</v>
      </c>
      <c r="F158" s="115" t="s">
        <v>552</v>
      </c>
      <c r="G158" s="115" t="s">
        <v>774</v>
      </c>
      <c r="H158" s="115" t="s">
        <v>235</v>
      </c>
      <c r="I158" s="116">
        <v>3</v>
      </c>
    </row>
    <row r="159" spans="1:9" ht="25.5" x14ac:dyDescent="0.25">
      <c r="A159" s="236">
        <v>43523</v>
      </c>
      <c r="B159" s="115" t="s">
        <v>1021</v>
      </c>
      <c r="C159" s="240">
        <v>260010447749300</v>
      </c>
      <c r="D159" s="115" t="s">
        <v>1022</v>
      </c>
      <c r="E159" s="235" t="s">
        <v>1023</v>
      </c>
      <c r="F159" s="115" t="s">
        <v>553</v>
      </c>
      <c r="G159" s="115" t="s">
        <v>951</v>
      </c>
      <c r="H159" s="115" t="s">
        <v>235</v>
      </c>
      <c r="I159" s="116">
        <v>410</v>
      </c>
    </row>
    <row r="160" spans="1:9" ht="38.25" x14ac:dyDescent="0.25">
      <c r="A160" s="236">
        <v>43523</v>
      </c>
      <c r="B160" s="115" t="s">
        <v>775</v>
      </c>
      <c r="C160" s="240">
        <v>65108918400410</v>
      </c>
      <c r="D160" s="115" t="s">
        <v>775</v>
      </c>
      <c r="E160" s="115">
        <v>14360570</v>
      </c>
      <c r="F160" s="115" t="s">
        <v>552</v>
      </c>
      <c r="G160" s="115" t="s">
        <v>774</v>
      </c>
      <c r="H160" s="115" t="s">
        <v>235</v>
      </c>
      <c r="I160" s="116">
        <v>3</v>
      </c>
    </row>
    <row r="161" spans="1:9" ht="25.5" x14ac:dyDescent="0.25">
      <c r="A161" s="236">
        <v>43523</v>
      </c>
      <c r="B161" s="115" t="s">
        <v>1021</v>
      </c>
      <c r="C161" s="240">
        <v>260010447749300</v>
      </c>
      <c r="D161" s="115" t="s">
        <v>1022</v>
      </c>
      <c r="E161" s="235" t="s">
        <v>1023</v>
      </c>
      <c r="F161" s="115" t="s">
        <v>553</v>
      </c>
      <c r="G161" s="115" t="s">
        <v>951</v>
      </c>
      <c r="H161" s="115" t="s">
        <v>235</v>
      </c>
      <c r="I161" s="116">
        <v>150</v>
      </c>
    </row>
    <row r="162" spans="1:9" ht="38.25" x14ac:dyDescent="0.25">
      <c r="A162" s="236">
        <v>43523</v>
      </c>
      <c r="B162" s="115" t="s">
        <v>775</v>
      </c>
      <c r="C162" s="240">
        <v>65108918400410</v>
      </c>
      <c r="D162" s="115" t="s">
        <v>775</v>
      </c>
      <c r="E162" s="115">
        <v>14360570</v>
      </c>
      <c r="F162" s="115" t="s">
        <v>552</v>
      </c>
      <c r="G162" s="115" t="s">
        <v>774</v>
      </c>
      <c r="H162" s="115" t="s">
        <v>235</v>
      </c>
      <c r="I162" s="116">
        <v>3</v>
      </c>
    </row>
    <row r="163" spans="1:9" ht="38.25" x14ac:dyDescent="0.25">
      <c r="A163" s="236">
        <v>43523</v>
      </c>
      <c r="B163" s="115" t="s">
        <v>775</v>
      </c>
      <c r="C163" s="240">
        <v>65108918400410</v>
      </c>
      <c r="D163" s="115" t="s">
        <v>775</v>
      </c>
      <c r="E163" s="115">
        <v>14360570</v>
      </c>
      <c r="F163" s="115" t="s">
        <v>552</v>
      </c>
      <c r="G163" s="115" t="s">
        <v>774</v>
      </c>
      <c r="H163" s="115" t="s">
        <v>235</v>
      </c>
      <c r="I163" s="116">
        <v>3</v>
      </c>
    </row>
    <row r="164" spans="1:9" ht="38.25" x14ac:dyDescent="0.25">
      <c r="A164" s="236">
        <v>43525</v>
      </c>
      <c r="B164" s="115" t="s">
        <v>775</v>
      </c>
      <c r="C164" s="240">
        <v>65106918100400</v>
      </c>
      <c r="D164" s="115" t="s">
        <v>775</v>
      </c>
      <c r="E164" s="115">
        <v>14360570</v>
      </c>
      <c r="F164" s="115" t="s">
        <v>552</v>
      </c>
      <c r="G164" s="115" t="s">
        <v>795</v>
      </c>
      <c r="H164" s="115" t="s">
        <v>235</v>
      </c>
      <c r="I164" s="116">
        <v>100</v>
      </c>
    </row>
    <row r="165" spans="1:9" ht="25.5" x14ac:dyDescent="0.25">
      <c r="A165" s="236">
        <v>43530</v>
      </c>
      <c r="B165" s="115" t="s">
        <v>779</v>
      </c>
      <c r="C165" s="240">
        <v>26008507075</v>
      </c>
      <c r="D165" s="115" t="s">
        <v>782</v>
      </c>
      <c r="E165" s="115">
        <v>39358854</v>
      </c>
      <c r="F165" s="115" t="s">
        <v>553</v>
      </c>
      <c r="G165" s="115" t="s">
        <v>768</v>
      </c>
      <c r="H165" s="115" t="s">
        <v>767</v>
      </c>
      <c r="I165" s="116">
        <v>4490.03</v>
      </c>
    </row>
    <row r="166" spans="1:9" ht="25.5" x14ac:dyDescent="0.25">
      <c r="A166" s="236">
        <v>43530</v>
      </c>
      <c r="B166" s="115" t="s">
        <v>924</v>
      </c>
      <c r="C166" s="240">
        <v>26009266043704</v>
      </c>
      <c r="D166" s="115" t="s">
        <v>786</v>
      </c>
      <c r="E166" s="115">
        <v>31720260</v>
      </c>
      <c r="F166" s="115" t="s">
        <v>552</v>
      </c>
      <c r="G166" s="115" t="s">
        <v>951</v>
      </c>
      <c r="H166" s="115" t="s">
        <v>235</v>
      </c>
      <c r="I166" s="116">
        <v>172.8</v>
      </c>
    </row>
    <row r="167" spans="1:9" ht="38.25" x14ac:dyDescent="0.25">
      <c r="A167" s="236">
        <v>43530</v>
      </c>
      <c r="B167" s="115" t="s">
        <v>775</v>
      </c>
      <c r="C167" s="240">
        <v>65108918400410</v>
      </c>
      <c r="D167" s="115" t="s">
        <v>775</v>
      </c>
      <c r="E167" s="115">
        <v>14360570</v>
      </c>
      <c r="F167" s="115" t="s">
        <v>552</v>
      </c>
      <c r="G167" s="115" t="s">
        <v>774</v>
      </c>
      <c r="H167" s="115" t="s">
        <v>235</v>
      </c>
      <c r="I167" s="116">
        <v>3</v>
      </c>
    </row>
    <row r="168" spans="1:9" ht="25.5" x14ac:dyDescent="0.25">
      <c r="A168" s="236">
        <v>43530</v>
      </c>
      <c r="B168" s="115" t="s">
        <v>773</v>
      </c>
      <c r="C168" s="240">
        <v>26003101949001</v>
      </c>
      <c r="D168" s="115" t="s">
        <v>772</v>
      </c>
      <c r="E168" s="115">
        <v>21560766</v>
      </c>
      <c r="F168" s="115" t="s">
        <v>552</v>
      </c>
      <c r="G168" s="115" t="s">
        <v>951</v>
      </c>
      <c r="H168" s="115" t="s">
        <v>235</v>
      </c>
      <c r="I168" s="116">
        <v>819.04</v>
      </c>
    </row>
    <row r="169" spans="1:9" ht="38.25" x14ac:dyDescent="0.25">
      <c r="A169" s="236">
        <v>43530</v>
      </c>
      <c r="B169" s="115" t="s">
        <v>775</v>
      </c>
      <c r="C169" s="240">
        <v>65108918400410</v>
      </c>
      <c r="D169" s="115" t="s">
        <v>775</v>
      </c>
      <c r="E169" s="115">
        <v>14360570</v>
      </c>
      <c r="F169" s="115" t="s">
        <v>552</v>
      </c>
      <c r="G169" s="115" t="s">
        <v>774</v>
      </c>
      <c r="H169" s="115" t="s">
        <v>235</v>
      </c>
      <c r="I169" s="116">
        <v>3</v>
      </c>
    </row>
    <row r="170" spans="1:9" x14ac:dyDescent="0.25">
      <c r="A170" s="236">
        <v>43530</v>
      </c>
      <c r="B170" s="242" t="s">
        <v>1003</v>
      </c>
      <c r="C170" s="240">
        <v>2600100128254</v>
      </c>
      <c r="D170" s="115" t="s">
        <v>1004</v>
      </c>
      <c r="E170" s="115">
        <v>30023053</v>
      </c>
      <c r="F170" s="115" t="s">
        <v>552</v>
      </c>
      <c r="G170" s="115" t="s">
        <v>768</v>
      </c>
      <c r="H170" s="115" t="s">
        <v>767</v>
      </c>
      <c r="I170" s="116">
        <v>232.98</v>
      </c>
    </row>
    <row r="171" spans="1:9" ht="38.25" x14ac:dyDescent="0.25">
      <c r="A171" s="236">
        <v>43530</v>
      </c>
      <c r="B171" s="115" t="s">
        <v>775</v>
      </c>
      <c r="C171" s="240">
        <v>65108918400410</v>
      </c>
      <c r="D171" s="115" t="s">
        <v>775</v>
      </c>
      <c r="E171" s="115">
        <v>14360570</v>
      </c>
      <c r="F171" s="115" t="s">
        <v>552</v>
      </c>
      <c r="G171" s="115" t="s">
        <v>774</v>
      </c>
      <c r="H171" s="115" t="s">
        <v>235</v>
      </c>
      <c r="I171" s="116">
        <v>3</v>
      </c>
    </row>
    <row r="172" spans="1:9" x14ac:dyDescent="0.25">
      <c r="A172" s="236">
        <v>43530</v>
      </c>
      <c r="B172" s="115" t="s">
        <v>775</v>
      </c>
      <c r="C172" s="240">
        <v>26002050020848</v>
      </c>
      <c r="D172" s="115" t="s">
        <v>781</v>
      </c>
      <c r="E172" s="115">
        <v>42668402</v>
      </c>
      <c r="F172" s="115" t="s">
        <v>553</v>
      </c>
      <c r="G172" s="115" t="s">
        <v>768</v>
      </c>
      <c r="H172" s="115" t="s">
        <v>767</v>
      </c>
      <c r="I172" s="116">
        <v>22155.360000000001</v>
      </c>
    </row>
    <row r="173" spans="1:9" ht="25.5" x14ac:dyDescent="0.25">
      <c r="A173" s="236">
        <v>43530</v>
      </c>
      <c r="B173" s="115" t="s">
        <v>779</v>
      </c>
      <c r="C173" s="240">
        <v>26008507075</v>
      </c>
      <c r="D173" s="115" t="s">
        <v>782</v>
      </c>
      <c r="E173" s="115">
        <v>39358854</v>
      </c>
      <c r="F173" s="115" t="s">
        <v>553</v>
      </c>
      <c r="G173" s="115" t="s">
        <v>776</v>
      </c>
      <c r="H173" s="115" t="s">
        <v>235</v>
      </c>
      <c r="I173" s="116">
        <v>600</v>
      </c>
    </row>
    <row r="174" spans="1:9" ht="38.25" x14ac:dyDescent="0.25">
      <c r="A174" s="236">
        <v>43530</v>
      </c>
      <c r="B174" s="115" t="s">
        <v>775</v>
      </c>
      <c r="C174" s="240">
        <v>65108918400410</v>
      </c>
      <c r="D174" s="115" t="s">
        <v>775</v>
      </c>
      <c r="E174" s="115">
        <v>14360570</v>
      </c>
      <c r="F174" s="115" t="s">
        <v>552</v>
      </c>
      <c r="G174" s="115" t="s">
        <v>774</v>
      </c>
      <c r="H174" s="115" t="s">
        <v>235</v>
      </c>
      <c r="I174" s="116">
        <v>3</v>
      </c>
    </row>
    <row r="175" spans="1:9" ht="38.25" x14ac:dyDescent="0.25">
      <c r="A175" s="236">
        <v>43530</v>
      </c>
      <c r="B175" s="115" t="s">
        <v>775</v>
      </c>
      <c r="C175" s="240">
        <v>65108918400410</v>
      </c>
      <c r="D175" s="115" t="s">
        <v>775</v>
      </c>
      <c r="E175" s="115">
        <v>14360570</v>
      </c>
      <c r="F175" s="115" t="s">
        <v>552</v>
      </c>
      <c r="G175" s="115" t="s">
        <v>774</v>
      </c>
      <c r="H175" s="115" t="s">
        <v>235</v>
      </c>
      <c r="I175" s="116">
        <v>3</v>
      </c>
    </row>
    <row r="176" spans="1:9" x14ac:dyDescent="0.25">
      <c r="A176" s="236">
        <v>43531</v>
      </c>
      <c r="B176" s="115" t="s">
        <v>775</v>
      </c>
      <c r="C176" s="240">
        <v>26007056133978</v>
      </c>
      <c r="D176" s="115" t="s">
        <v>777</v>
      </c>
      <c r="E176" s="115">
        <v>40681039</v>
      </c>
      <c r="F176" s="115" t="s">
        <v>552</v>
      </c>
      <c r="G176" s="115" t="s">
        <v>768</v>
      </c>
      <c r="H176" s="115" t="s">
        <v>767</v>
      </c>
      <c r="I176" s="116">
        <v>16500</v>
      </c>
    </row>
    <row r="177" spans="1:9" x14ac:dyDescent="0.25">
      <c r="A177" s="236">
        <v>43531</v>
      </c>
      <c r="B177" s="115" t="s">
        <v>775</v>
      </c>
      <c r="C177" s="240">
        <v>26007056133978</v>
      </c>
      <c r="D177" s="115" t="s">
        <v>777</v>
      </c>
      <c r="E177" s="115">
        <v>40681039</v>
      </c>
      <c r="F177" s="115" t="s">
        <v>552</v>
      </c>
      <c r="G177" s="115" t="s">
        <v>768</v>
      </c>
      <c r="H177" s="115" t="s">
        <v>767</v>
      </c>
      <c r="I177" s="116">
        <v>13315.5</v>
      </c>
    </row>
    <row r="178" spans="1:9" ht="38.25" x14ac:dyDescent="0.25">
      <c r="A178" s="236">
        <v>43531</v>
      </c>
      <c r="B178" s="115" t="s">
        <v>775</v>
      </c>
      <c r="C178" s="240">
        <v>65108918400410</v>
      </c>
      <c r="D178" s="115" t="s">
        <v>775</v>
      </c>
      <c r="E178" s="115">
        <v>14360570</v>
      </c>
      <c r="F178" s="115" t="s">
        <v>552</v>
      </c>
      <c r="G178" s="115" t="s">
        <v>774</v>
      </c>
      <c r="H178" s="115" t="s">
        <v>235</v>
      </c>
      <c r="I178" s="116">
        <v>3</v>
      </c>
    </row>
    <row r="179" spans="1:9" x14ac:dyDescent="0.25">
      <c r="A179" s="236">
        <v>43537</v>
      </c>
      <c r="B179" s="115" t="s">
        <v>775</v>
      </c>
      <c r="C179" s="240">
        <v>26001060155090</v>
      </c>
      <c r="D179" s="115" t="s">
        <v>785</v>
      </c>
      <c r="E179" s="235" t="s">
        <v>784</v>
      </c>
      <c r="F179" s="115" t="s">
        <v>783</v>
      </c>
      <c r="G179" s="115" t="s">
        <v>768</v>
      </c>
      <c r="H179" s="115" t="s">
        <v>767</v>
      </c>
      <c r="I179" s="116">
        <v>2400</v>
      </c>
    </row>
    <row r="180" spans="1:9" ht="25.5" x14ac:dyDescent="0.25">
      <c r="A180" s="236">
        <v>43537</v>
      </c>
      <c r="B180" s="115" t="s">
        <v>775</v>
      </c>
      <c r="C180" s="240">
        <v>260074781720021</v>
      </c>
      <c r="D180" s="241" t="s">
        <v>799</v>
      </c>
      <c r="E180" s="70" t="s">
        <v>798</v>
      </c>
      <c r="F180" s="238" t="s">
        <v>797</v>
      </c>
      <c r="G180" s="115" t="s">
        <v>768</v>
      </c>
      <c r="H180" s="115" t="s">
        <v>767</v>
      </c>
      <c r="I180" s="116">
        <v>2673</v>
      </c>
    </row>
    <row r="181" spans="1:9" ht="25.5" x14ac:dyDescent="0.25">
      <c r="A181" s="236">
        <v>43537</v>
      </c>
      <c r="B181" s="115" t="s">
        <v>775</v>
      </c>
      <c r="C181" s="240">
        <v>260074781720021</v>
      </c>
      <c r="D181" s="241" t="s">
        <v>799</v>
      </c>
      <c r="E181" s="70" t="s">
        <v>798</v>
      </c>
      <c r="F181" s="238" t="s">
        <v>797</v>
      </c>
      <c r="G181" s="115" t="s">
        <v>768</v>
      </c>
      <c r="H181" s="115" t="s">
        <v>767</v>
      </c>
      <c r="I181" s="116">
        <v>1000</v>
      </c>
    </row>
    <row r="182" spans="1:9" ht="25.5" x14ac:dyDescent="0.25">
      <c r="A182" s="236">
        <v>43537</v>
      </c>
      <c r="B182" s="115" t="s">
        <v>1032</v>
      </c>
      <c r="C182" s="240">
        <v>26000315677</v>
      </c>
      <c r="D182" s="115" t="s">
        <v>1033</v>
      </c>
      <c r="E182" s="115">
        <v>40108850</v>
      </c>
      <c r="F182" s="115" t="s">
        <v>378</v>
      </c>
      <c r="G182" s="115" t="s">
        <v>776</v>
      </c>
      <c r="H182" s="115" t="s">
        <v>235</v>
      </c>
      <c r="I182" s="116">
        <v>450</v>
      </c>
    </row>
    <row r="183" spans="1:9" ht="38.25" x14ac:dyDescent="0.25">
      <c r="A183" s="236">
        <v>43537</v>
      </c>
      <c r="B183" s="115" t="s">
        <v>775</v>
      </c>
      <c r="C183" s="240">
        <v>65108918400410</v>
      </c>
      <c r="D183" s="115" t="s">
        <v>775</v>
      </c>
      <c r="E183" s="115">
        <v>14360570</v>
      </c>
      <c r="F183" s="115" t="s">
        <v>552</v>
      </c>
      <c r="G183" s="115" t="s">
        <v>774</v>
      </c>
      <c r="H183" s="115" t="s">
        <v>235</v>
      </c>
      <c r="I183" s="116">
        <v>3</v>
      </c>
    </row>
    <row r="184" spans="1:9" ht="25.5" x14ac:dyDescent="0.25">
      <c r="A184" s="236">
        <v>43537</v>
      </c>
      <c r="B184" s="115" t="s">
        <v>1021</v>
      </c>
      <c r="C184" s="240">
        <v>260010447749300</v>
      </c>
      <c r="D184" s="115" t="s">
        <v>1022</v>
      </c>
      <c r="E184" s="235" t="s">
        <v>1023</v>
      </c>
      <c r="F184" s="115" t="s">
        <v>553</v>
      </c>
      <c r="G184" s="115" t="s">
        <v>951</v>
      </c>
      <c r="H184" s="115" t="s">
        <v>235</v>
      </c>
      <c r="I184" s="116">
        <v>73.2</v>
      </c>
    </row>
    <row r="185" spans="1:9" ht="38.25" x14ac:dyDescent="0.25">
      <c r="A185" s="236">
        <v>43537</v>
      </c>
      <c r="B185" s="115" t="s">
        <v>775</v>
      </c>
      <c r="C185" s="240">
        <v>65108918400410</v>
      </c>
      <c r="D185" s="115" t="s">
        <v>775</v>
      </c>
      <c r="E185" s="115">
        <v>14360570</v>
      </c>
      <c r="F185" s="115" t="s">
        <v>552</v>
      </c>
      <c r="G185" s="115" t="s">
        <v>774</v>
      </c>
      <c r="H185" s="115" t="s">
        <v>235</v>
      </c>
      <c r="I185" s="116">
        <v>3</v>
      </c>
    </row>
    <row r="186" spans="1:9" ht="25.5" x14ac:dyDescent="0.25">
      <c r="A186" s="236">
        <v>43539</v>
      </c>
      <c r="B186" s="115" t="s">
        <v>773</v>
      </c>
      <c r="C186" s="240">
        <v>26003101949001</v>
      </c>
      <c r="D186" s="115" t="s">
        <v>772</v>
      </c>
      <c r="E186" s="115">
        <v>21560766</v>
      </c>
      <c r="F186" s="115" t="s">
        <v>552</v>
      </c>
      <c r="G186" s="115" t="s">
        <v>951</v>
      </c>
      <c r="H186" s="115" t="s">
        <v>235</v>
      </c>
      <c r="I186" s="116">
        <v>1101.05</v>
      </c>
    </row>
    <row r="187" spans="1:9" ht="38.25" x14ac:dyDescent="0.25">
      <c r="A187" s="236">
        <v>43539</v>
      </c>
      <c r="B187" s="115" t="s">
        <v>775</v>
      </c>
      <c r="C187" s="240">
        <v>65108918400410</v>
      </c>
      <c r="D187" s="115" t="s">
        <v>775</v>
      </c>
      <c r="E187" s="115">
        <v>14360570</v>
      </c>
      <c r="F187" s="115" t="s">
        <v>552</v>
      </c>
      <c r="G187" s="115" t="s">
        <v>774</v>
      </c>
      <c r="H187" s="115" t="s">
        <v>235</v>
      </c>
      <c r="I187" s="116">
        <v>3</v>
      </c>
    </row>
    <row r="188" spans="1:9" ht="25.5" x14ac:dyDescent="0.25">
      <c r="A188" s="236">
        <v>43539</v>
      </c>
      <c r="B188" s="115" t="s">
        <v>775</v>
      </c>
      <c r="C188" s="240">
        <v>26007056133978</v>
      </c>
      <c r="D188" s="115" t="s">
        <v>777</v>
      </c>
      <c r="E188" s="115">
        <v>40681039</v>
      </c>
      <c r="F188" s="115" t="s">
        <v>552</v>
      </c>
      <c r="G188" s="115" t="s">
        <v>776</v>
      </c>
      <c r="H188" s="115" t="s">
        <v>235</v>
      </c>
      <c r="I188" s="116">
        <v>997.18</v>
      </c>
    </row>
    <row r="189" spans="1:9" ht="38.25" x14ac:dyDescent="0.25">
      <c r="A189" s="236">
        <v>43539</v>
      </c>
      <c r="B189" s="115" t="s">
        <v>775</v>
      </c>
      <c r="C189" s="240">
        <v>65108918400410</v>
      </c>
      <c r="D189" s="115" t="s">
        <v>775</v>
      </c>
      <c r="E189" s="115">
        <v>14360570</v>
      </c>
      <c r="F189" s="115" t="s">
        <v>552</v>
      </c>
      <c r="G189" s="115" t="s">
        <v>774</v>
      </c>
      <c r="H189" s="115" t="s">
        <v>235</v>
      </c>
      <c r="I189" s="116">
        <v>3</v>
      </c>
    </row>
    <row r="190" spans="1:9" x14ac:dyDescent="0.25">
      <c r="A190" s="236">
        <v>43539</v>
      </c>
      <c r="B190" s="115" t="s">
        <v>1012</v>
      </c>
      <c r="C190" s="240">
        <v>26000000052613</v>
      </c>
      <c r="D190" s="115" t="s">
        <v>778</v>
      </c>
      <c r="E190" s="115">
        <v>32967869</v>
      </c>
      <c r="F190" s="115" t="s">
        <v>554</v>
      </c>
      <c r="G190" s="115" t="s">
        <v>768</v>
      </c>
      <c r="H190" s="115" t="s">
        <v>767</v>
      </c>
      <c r="I190" s="116">
        <v>10849.02</v>
      </c>
    </row>
    <row r="191" spans="1:9" ht="38.25" x14ac:dyDescent="0.25">
      <c r="A191" s="236">
        <v>43539</v>
      </c>
      <c r="B191" s="115" t="s">
        <v>775</v>
      </c>
      <c r="C191" s="240">
        <v>65108918400410</v>
      </c>
      <c r="D191" s="115" t="s">
        <v>775</v>
      </c>
      <c r="E191" s="115">
        <v>14360570</v>
      </c>
      <c r="F191" s="115" t="s">
        <v>552</v>
      </c>
      <c r="G191" s="115" t="s">
        <v>774</v>
      </c>
      <c r="H191" s="115" t="s">
        <v>235</v>
      </c>
      <c r="I191" s="116">
        <v>3</v>
      </c>
    </row>
    <row r="192" spans="1:9" ht="38.25" x14ac:dyDescent="0.25">
      <c r="A192" s="236">
        <v>43539</v>
      </c>
      <c r="B192" s="115" t="s">
        <v>775</v>
      </c>
      <c r="C192" s="240">
        <v>65108918400410</v>
      </c>
      <c r="D192" s="115" t="s">
        <v>775</v>
      </c>
      <c r="E192" s="115">
        <v>14360570</v>
      </c>
      <c r="F192" s="115" t="s">
        <v>552</v>
      </c>
      <c r="G192" s="115" t="s">
        <v>774</v>
      </c>
      <c r="H192" s="115" t="s">
        <v>235</v>
      </c>
      <c r="I192" s="116">
        <v>3</v>
      </c>
    </row>
    <row r="193" spans="1:9" ht="25.5" x14ac:dyDescent="0.25">
      <c r="A193" s="236">
        <v>43539</v>
      </c>
      <c r="B193" s="115" t="s">
        <v>771</v>
      </c>
      <c r="C193" s="240">
        <v>26001057001504</v>
      </c>
      <c r="D193" s="115" t="s">
        <v>770</v>
      </c>
      <c r="E193" s="115">
        <v>34769052</v>
      </c>
      <c r="F193" s="115" t="s">
        <v>769</v>
      </c>
      <c r="G193" s="115" t="s">
        <v>768</v>
      </c>
      <c r="H193" s="115" t="s">
        <v>767</v>
      </c>
      <c r="I193" s="116">
        <v>2025</v>
      </c>
    </row>
    <row r="194" spans="1:9" ht="38.25" x14ac:dyDescent="0.25">
      <c r="A194" s="236">
        <v>43539</v>
      </c>
      <c r="B194" s="115" t="s">
        <v>775</v>
      </c>
      <c r="C194" s="240">
        <v>65108918400410</v>
      </c>
      <c r="D194" s="115" t="s">
        <v>775</v>
      </c>
      <c r="E194" s="115">
        <v>14360570</v>
      </c>
      <c r="F194" s="115" t="s">
        <v>552</v>
      </c>
      <c r="G194" s="115" t="s">
        <v>774</v>
      </c>
      <c r="H194" s="115" t="s">
        <v>235</v>
      </c>
      <c r="I194" s="116">
        <v>3</v>
      </c>
    </row>
    <row r="195" spans="1:9" ht="25.5" x14ac:dyDescent="0.25">
      <c r="A195" s="236">
        <v>43539</v>
      </c>
      <c r="B195" s="115" t="s">
        <v>1009</v>
      </c>
      <c r="C195" s="240">
        <v>265060100448</v>
      </c>
      <c r="D195" s="115" t="s">
        <v>1010</v>
      </c>
      <c r="E195" s="115">
        <v>13490997</v>
      </c>
      <c r="F195" s="115" t="s">
        <v>1011</v>
      </c>
      <c r="G195" s="115" t="s">
        <v>768</v>
      </c>
      <c r="H195" s="115" t="s">
        <v>767</v>
      </c>
      <c r="I195" s="116">
        <v>3400</v>
      </c>
    </row>
    <row r="196" spans="1:9" ht="38.25" x14ac:dyDescent="0.25">
      <c r="A196" s="236">
        <v>43539</v>
      </c>
      <c r="B196" s="115" t="s">
        <v>775</v>
      </c>
      <c r="C196" s="240">
        <v>65108918400410</v>
      </c>
      <c r="D196" s="115" t="s">
        <v>775</v>
      </c>
      <c r="E196" s="115">
        <v>14360570</v>
      </c>
      <c r="F196" s="115" t="s">
        <v>552</v>
      </c>
      <c r="G196" s="115" t="s">
        <v>774</v>
      </c>
      <c r="H196" s="115" t="s">
        <v>235</v>
      </c>
      <c r="I196" s="116">
        <v>3</v>
      </c>
    </row>
    <row r="197" spans="1:9" ht="25.5" x14ac:dyDescent="0.25">
      <c r="A197" s="236">
        <v>43539</v>
      </c>
      <c r="B197" s="115" t="s">
        <v>775</v>
      </c>
      <c r="C197" s="240">
        <v>26009060738510</v>
      </c>
      <c r="D197" s="115" t="s">
        <v>1035</v>
      </c>
      <c r="E197" s="235" t="s">
        <v>1036</v>
      </c>
      <c r="F197" s="115" t="s">
        <v>378</v>
      </c>
      <c r="G197" s="115" t="s">
        <v>776</v>
      </c>
      <c r="H197" s="115" t="s">
        <v>235</v>
      </c>
      <c r="I197" s="116">
        <v>2000</v>
      </c>
    </row>
    <row r="198" spans="1:9" ht="38.25" x14ac:dyDescent="0.25">
      <c r="A198" s="236">
        <v>43539</v>
      </c>
      <c r="B198" s="115" t="s">
        <v>775</v>
      </c>
      <c r="C198" s="240">
        <v>65108918400410</v>
      </c>
      <c r="D198" s="115" t="s">
        <v>775</v>
      </c>
      <c r="E198" s="115">
        <v>14360570</v>
      </c>
      <c r="F198" s="115" t="s">
        <v>552</v>
      </c>
      <c r="G198" s="115" t="s">
        <v>774</v>
      </c>
      <c r="H198" s="115" t="s">
        <v>235</v>
      </c>
      <c r="I198" s="116">
        <v>3</v>
      </c>
    </row>
    <row r="199" spans="1:9" x14ac:dyDescent="0.25">
      <c r="A199" s="236">
        <v>43539</v>
      </c>
      <c r="B199" s="115" t="s">
        <v>1013</v>
      </c>
      <c r="C199" s="240">
        <v>26000001362987</v>
      </c>
      <c r="D199" s="115" t="s">
        <v>1014</v>
      </c>
      <c r="E199" s="115">
        <v>35238424</v>
      </c>
      <c r="F199" s="115" t="s">
        <v>788</v>
      </c>
      <c r="G199" s="115" t="s">
        <v>768</v>
      </c>
      <c r="H199" s="115" t="s">
        <v>767</v>
      </c>
      <c r="I199" s="116">
        <v>4023.92</v>
      </c>
    </row>
    <row r="200" spans="1:9" ht="38.25" x14ac:dyDescent="0.25">
      <c r="A200" s="236">
        <v>43539</v>
      </c>
      <c r="B200" s="115" t="s">
        <v>775</v>
      </c>
      <c r="C200" s="240">
        <v>65108918400410</v>
      </c>
      <c r="D200" s="115" t="s">
        <v>803</v>
      </c>
      <c r="E200" s="115">
        <v>14360570</v>
      </c>
      <c r="F200" s="115" t="s">
        <v>552</v>
      </c>
      <c r="G200" s="115" t="s">
        <v>774</v>
      </c>
      <c r="H200" s="115" t="s">
        <v>235</v>
      </c>
      <c r="I200" s="116">
        <v>3</v>
      </c>
    </row>
    <row r="201" spans="1:9" ht="38.25" x14ac:dyDescent="0.25">
      <c r="A201" s="236">
        <v>43542</v>
      </c>
      <c r="B201" s="115" t="s">
        <v>1015</v>
      </c>
      <c r="C201" s="240">
        <v>26000011276325</v>
      </c>
      <c r="D201" s="115" t="s">
        <v>1016</v>
      </c>
      <c r="E201" s="235" t="s">
        <v>1017</v>
      </c>
      <c r="F201" s="115" t="s">
        <v>1018</v>
      </c>
      <c r="G201" s="115" t="s">
        <v>776</v>
      </c>
      <c r="H201" s="115" t="s">
        <v>235</v>
      </c>
      <c r="I201" s="116">
        <v>7.74</v>
      </c>
    </row>
    <row r="202" spans="1:9" ht="38.25" x14ac:dyDescent="0.25">
      <c r="A202" s="236">
        <v>43542</v>
      </c>
      <c r="B202" s="115" t="s">
        <v>775</v>
      </c>
      <c r="C202" s="240">
        <v>65108918400410</v>
      </c>
      <c r="D202" s="115" t="s">
        <v>803</v>
      </c>
      <c r="E202" s="115">
        <v>14360570</v>
      </c>
      <c r="F202" s="115" t="s">
        <v>552</v>
      </c>
      <c r="G202" s="115" t="s">
        <v>774</v>
      </c>
      <c r="H202" s="115" t="s">
        <v>235</v>
      </c>
      <c r="I202" s="116">
        <v>3</v>
      </c>
    </row>
    <row r="203" spans="1:9" ht="38.25" x14ac:dyDescent="0.25">
      <c r="A203" s="236">
        <v>43542</v>
      </c>
      <c r="B203" s="115" t="s">
        <v>1019</v>
      </c>
      <c r="C203" s="240">
        <v>26003011956147</v>
      </c>
      <c r="D203" s="115" t="s">
        <v>1020</v>
      </c>
      <c r="E203" s="115">
        <v>38790879</v>
      </c>
      <c r="F203" s="115" t="s">
        <v>1018</v>
      </c>
      <c r="G203" s="115" t="s">
        <v>768</v>
      </c>
      <c r="H203" s="115" t="s">
        <v>767</v>
      </c>
      <c r="I203" s="116">
        <v>3700</v>
      </c>
    </row>
    <row r="204" spans="1:9" ht="38.25" x14ac:dyDescent="0.25">
      <c r="A204" s="236">
        <v>43542</v>
      </c>
      <c r="B204" s="115" t="s">
        <v>775</v>
      </c>
      <c r="C204" s="240">
        <v>65108918400410</v>
      </c>
      <c r="D204" s="115" t="s">
        <v>803</v>
      </c>
      <c r="E204" s="115">
        <v>14360570</v>
      </c>
      <c r="F204" s="115" t="s">
        <v>552</v>
      </c>
      <c r="G204" s="115" t="s">
        <v>774</v>
      </c>
      <c r="H204" s="115" t="s">
        <v>235</v>
      </c>
      <c r="I204" s="116">
        <v>3</v>
      </c>
    </row>
    <row r="205" spans="1:9" ht="25.5" x14ac:dyDescent="0.25">
      <c r="A205" s="236">
        <v>43543</v>
      </c>
      <c r="B205" s="115" t="s">
        <v>924</v>
      </c>
      <c r="C205" s="240">
        <v>26009266043704</v>
      </c>
      <c r="D205" s="115" t="s">
        <v>786</v>
      </c>
      <c r="E205" s="115">
        <v>31720260</v>
      </c>
      <c r="F205" s="115" t="s">
        <v>552</v>
      </c>
      <c r="G205" s="115" t="s">
        <v>951</v>
      </c>
      <c r="H205" s="115" t="s">
        <v>235</v>
      </c>
      <c r="I205" s="116">
        <v>740</v>
      </c>
    </row>
    <row r="206" spans="1:9" ht="38.25" x14ac:dyDescent="0.25">
      <c r="A206" s="236">
        <v>43543</v>
      </c>
      <c r="B206" s="115" t="s">
        <v>775</v>
      </c>
      <c r="C206" s="240">
        <v>65108918400410</v>
      </c>
      <c r="D206" s="115" t="s">
        <v>803</v>
      </c>
      <c r="E206" s="115">
        <v>14360570</v>
      </c>
      <c r="F206" s="115" t="s">
        <v>552</v>
      </c>
      <c r="G206" s="115" t="s">
        <v>774</v>
      </c>
      <c r="H206" s="115" t="s">
        <v>235</v>
      </c>
      <c r="I206" s="116">
        <v>3</v>
      </c>
    </row>
    <row r="207" spans="1:9" ht="38.25" x14ac:dyDescent="0.25">
      <c r="A207" s="236">
        <v>43546</v>
      </c>
      <c r="B207" s="115" t="s">
        <v>1015</v>
      </c>
      <c r="C207" s="240">
        <v>26000011276325</v>
      </c>
      <c r="D207" s="115" t="s">
        <v>1016</v>
      </c>
      <c r="E207" s="235" t="s">
        <v>1017</v>
      </c>
      <c r="F207" s="115" t="s">
        <v>1018</v>
      </c>
      <c r="G207" s="115" t="s">
        <v>776</v>
      </c>
      <c r="H207" s="115" t="s">
        <v>235</v>
      </c>
      <c r="I207" s="116">
        <v>24.09</v>
      </c>
    </row>
    <row r="208" spans="1:9" ht="38.25" x14ac:dyDescent="0.25">
      <c r="A208" s="236">
        <v>43546</v>
      </c>
      <c r="B208" s="115" t="s">
        <v>775</v>
      </c>
      <c r="C208" s="240">
        <v>65108918400410</v>
      </c>
      <c r="D208" s="115" t="s">
        <v>803</v>
      </c>
      <c r="E208" s="115">
        <v>14360570</v>
      </c>
      <c r="F208" s="115" t="s">
        <v>552</v>
      </c>
      <c r="G208" s="115" t="s">
        <v>774</v>
      </c>
      <c r="H208" s="115" t="s">
        <v>235</v>
      </c>
      <c r="I208" s="116">
        <v>3</v>
      </c>
    </row>
    <row r="209" spans="1:9" ht="25.5" x14ac:dyDescent="0.25">
      <c r="A209" s="236">
        <v>43551</v>
      </c>
      <c r="B209" s="115" t="s">
        <v>1021</v>
      </c>
      <c r="C209" s="240">
        <v>260010447749300</v>
      </c>
      <c r="D209" s="115" t="s">
        <v>1022</v>
      </c>
      <c r="E209" s="235" t="s">
        <v>1023</v>
      </c>
      <c r="F209" s="115" t="s">
        <v>553</v>
      </c>
      <c r="G209" s="115" t="s">
        <v>951</v>
      </c>
      <c r="H209" s="115" t="s">
        <v>235</v>
      </c>
      <c r="I209" s="116">
        <v>410</v>
      </c>
    </row>
    <row r="210" spans="1:9" ht="38.25" x14ac:dyDescent="0.25">
      <c r="A210" s="236">
        <v>43551</v>
      </c>
      <c r="B210" s="115" t="s">
        <v>775</v>
      </c>
      <c r="C210" s="240">
        <v>65108918400410</v>
      </c>
      <c r="D210" s="115" t="s">
        <v>803</v>
      </c>
      <c r="E210" s="115">
        <v>14360570</v>
      </c>
      <c r="F210" s="115" t="s">
        <v>552</v>
      </c>
      <c r="G210" s="115" t="s">
        <v>774</v>
      </c>
      <c r="H210" s="115" t="s">
        <v>235</v>
      </c>
      <c r="I210" s="116">
        <v>3</v>
      </c>
    </row>
    <row r="211" spans="1:9" ht="25.5" x14ac:dyDescent="0.25">
      <c r="A211" s="236">
        <v>43551</v>
      </c>
      <c r="B211" s="115" t="s">
        <v>775</v>
      </c>
      <c r="C211" s="240">
        <v>26007054319726</v>
      </c>
      <c r="D211" s="115" t="s">
        <v>780</v>
      </c>
      <c r="E211" s="115">
        <v>40108934</v>
      </c>
      <c r="F211" s="115" t="s">
        <v>1037</v>
      </c>
      <c r="G211" s="115" t="s">
        <v>776</v>
      </c>
      <c r="H211" s="115" t="s">
        <v>235</v>
      </c>
      <c r="I211" s="116">
        <v>2250.7399999999998</v>
      </c>
    </row>
    <row r="212" spans="1:9" ht="25.5" x14ac:dyDescent="0.25">
      <c r="A212" s="236">
        <v>43551</v>
      </c>
      <c r="B212" s="115" t="s">
        <v>1021</v>
      </c>
      <c r="C212" s="240">
        <v>260010447749300</v>
      </c>
      <c r="D212" s="115" t="s">
        <v>1022</v>
      </c>
      <c r="E212" s="235" t="s">
        <v>1023</v>
      </c>
      <c r="F212" s="115" t="s">
        <v>553</v>
      </c>
      <c r="G212" s="115" t="s">
        <v>951</v>
      </c>
      <c r="H212" s="115" t="s">
        <v>235</v>
      </c>
      <c r="I212" s="116">
        <v>73.2</v>
      </c>
    </row>
    <row r="213" spans="1:9" ht="38.25" x14ac:dyDescent="0.25">
      <c r="A213" s="236">
        <v>43551</v>
      </c>
      <c r="B213" s="115" t="s">
        <v>775</v>
      </c>
      <c r="C213" s="240">
        <v>65108918400410</v>
      </c>
      <c r="D213" s="115" t="s">
        <v>803</v>
      </c>
      <c r="E213" s="115">
        <v>14360570</v>
      </c>
      <c r="F213" s="115" t="s">
        <v>552</v>
      </c>
      <c r="G213" s="115" t="s">
        <v>774</v>
      </c>
      <c r="H213" s="115" t="s">
        <v>235</v>
      </c>
      <c r="I213" s="116">
        <v>3</v>
      </c>
    </row>
    <row r="214" spans="1:9" x14ac:dyDescent="0.25">
      <c r="A214" s="236">
        <v>43551</v>
      </c>
      <c r="B214" s="115" t="s">
        <v>794</v>
      </c>
      <c r="C214" s="240">
        <v>2600130117340</v>
      </c>
      <c r="D214" s="115" t="s">
        <v>793</v>
      </c>
      <c r="E214" s="235" t="s">
        <v>792</v>
      </c>
      <c r="F214" s="115" t="s">
        <v>554</v>
      </c>
      <c r="G214" s="115" t="s">
        <v>768</v>
      </c>
      <c r="H214" s="115" t="s">
        <v>767</v>
      </c>
      <c r="I214" s="116">
        <v>1500</v>
      </c>
    </row>
    <row r="215" spans="1:9" ht="38.25" x14ac:dyDescent="0.25">
      <c r="A215" s="236">
        <v>43551</v>
      </c>
      <c r="B215" s="115" t="s">
        <v>775</v>
      </c>
      <c r="C215" s="240">
        <v>65108918400410</v>
      </c>
      <c r="D215" s="115" t="s">
        <v>803</v>
      </c>
      <c r="E215" s="115">
        <v>14360570</v>
      </c>
      <c r="F215" s="115" t="s">
        <v>552</v>
      </c>
      <c r="G215" s="115" t="s">
        <v>774</v>
      </c>
      <c r="H215" s="115" t="s">
        <v>235</v>
      </c>
      <c r="I215" s="116">
        <v>3</v>
      </c>
    </row>
    <row r="216" spans="1:9" ht="25.5" x14ac:dyDescent="0.25">
      <c r="A216" s="236">
        <v>43551</v>
      </c>
      <c r="B216" s="115" t="s">
        <v>775</v>
      </c>
      <c r="C216" s="240">
        <v>260090557111478</v>
      </c>
      <c r="D216" s="115" t="s">
        <v>1038</v>
      </c>
      <c r="E216" s="115">
        <v>38625897</v>
      </c>
      <c r="F216" s="115" t="s">
        <v>368</v>
      </c>
      <c r="G216" s="115" t="s">
        <v>951</v>
      </c>
      <c r="H216" s="115" t="s">
        <v>235</v>
      </c>
      <c r="I216" s="116">
        <v>1150</v>
      </c>
    </row>
    <row r="217" spans="1:9" ht="25.5" x14ac:dyDescent="0.25">
      <c r="A217" s="236">
        <v>43553</v>
      </c>
      <c r="B217" s="115" t="s">
        <v>775</v>
      </c>
      <c r="C217" s="240">
        <v>260090557111478</v>
      </c>
      <c r="D217" s="115" t="s">
        <v>1038</v>
      </c>
      <c r="E217" s="115">
        <v>38625897</v>
      </c>
      <c r="F217" s="115" t="s">
        <v>368</v>
      </c>
      <c r="G217" s="115" t="s">
        <v>951</v>
      </c>
      <c r="H217" s="115" t="s">
        <v>235</v>
      </c>
      <c r="I217" s="116">
        <v>1000</v>
      </c>
    </row>
    <row r="218" spans="1:9" ht="38.25" x14ac:dyDescent="0.25">
      <c r="A218" s="236">
        <v>43556</v>
      </c>
      <c r="B218" s="115" t="s">
        <v>775</v>
      </c>
      <c r="C218" s="240">
        <v>65106918100400</v>
      </c>
      <c r="D218" s="115" t="s">
        <v>775</v>
      </c>
      <c r="E218" s="115">
        <v>14360570</v>
      </c>
      <c r="F218" s="115" t="s">
        <v>552</v>
      </c>
      <c r="G218" s="115" t="s">
        <v>795</v>
      </c>
      <c r="H218" s="115" t="s">
        <v>235</v>
      </c>
      <c r="I218" s="116">
        <v>100</v>
      </c>
    </row>
    <row r="219" spans="1:9" x14ac:dyDescent="0.25">
      <c r="A219" s="236">
        <v>43557</v>
      </c>
      <c r="B219" s="115" t="s">
        <v>775</v>
      </c>
      <c r="C219" s="240">
        <v>26007056133978</v>
      </c>
      <c r="D219" s="115" t="s">
        <v>777</v>
      </c>
      <c r="E219" s="115">
        <v>40681039</v>
      </c>
      <c r="F219" s="115" t="s">
        <v>552</v>
      </c>
      <c r="G219" s="115" t="s">
        <v>768</v>
      </c>
      <c r="H219" s="115" t="s">
        <v>767</v>
      </c>
      <c r="I219" s="116">
        <v>17735.669999999998</v>
      </c>
    </row>
    <row r="220" spans="1:9" ht="38.25" x14ac:dyDescent="0.25">
      <c r="A220" s="236">
        <v>43564</v>
      </c>
      <c r="B220" s="115" t="s">
        <v>804</v>
      </c>
      <c r="C220" s="240">
        <v>65108918400410</v>
      </c>
      <c r="D220" s="115" t="s">
        <v>803</v>
      </c>
      <c r="E220" s="115">
        <v>14360570</v>
      </c>
      <c r="F220" s="115" t="s">
        <v>552</v>
      </c>
      <c r="G220" s="115" t="s">
        <v>774</v>
      </c>
      <c r="H220" s="115" t="s">
        <v>235</v>
      </c>
      <c r="I220" s="116">
        <v>3</v>
      </c>
    </row>
    <row r="221" spans="1:9" ht="38.25" x14ac:dyDescent="0.25">
      <c r="A221" s="236">
        <v>43564</v>
      </c>
      <c r="B221" s="115" t="s">
        <v>804</v>
      </c>
      <c r="C221" s="240">
        <v>65108918400410</v>
      </c>
      <c r="D221" s="115" t="s">
        <v>803</v>
      </c>
      <c r="E221" s="115">
        <v>14360570</v>
      </c>
      <c r="F221" s="115" t="s">
        <v>552</v>
      </c>
      <c r="G221" s="115" t="s">
        <v>774</v>
      </c>
      <c r="H221" s="115" t="s">
        <v>235</v>
      </c>
      <c r="I221" s="116">
        <v>3</v>
      </c>
    </row>
    <row r="222" spans="1:9" ht="38.25" x14ac:dyDescent="0.25">
      <c r="A222" s="236">
        <v>43564</v>
      </c>
      <c r="B222" s="115" t="s">
        <v>804</v>
      </c>
      <c r="C222" s="240">
        <v>65108918400410</v>
      </c>
      <c r="D222" s="115" t="s">
        <v>803</v>
      </c>
      <c r="E222" s="115">
        <v>14360570</v>
      </c>
      <c r="F222" s="115" t="s">
        <v>552</v>
      </c>
      <c r="G222" s="115" t="s">
        <v>774</v>
      </c>
      <c r="H222" s="115" t="s">
        <v>235</v>
      </c>
      <c r="I222" s="116">
        <v>3</v>
      </c>
    </row>
    <row r="223" spans="1:9" ht="25.5" x14ac:dyDescent="0.25">
      <c r="A223" s="236">
        <v>43564</v>
      </c>
      <c r="B223" s="115" t="s">
        <v>1041</v>
      </c>
      <c r="C223" s="240">
        <v>26001148873006</v>
      </c>
      <c r="D223" s="115" t="s">
        <v>786</v>
      </c>
      <c r="E223" s="115">
        <v>31720260</v>
      </c>
      <c r="F223" s="115" t="s">
        <v>552</v>
      </c>
      <c r="G223" s="115" t="s">
        <v>951</v>
      </c>
      <c r="H223" s="115" t="s">
        <v>235</v>
      </c>
      <c r="I223" s="116">
        <v>172.8</v>
      </c>
    </row>
    <row r="224" spans="1:9" ht="25.5" x14ac:dyDescent="0.25">
      <c r="A224" s="236">
        <v>43564</v>
      </c>
      <c r="B224" s="115" t="s">
        <v>775</v>
      </c>
      <c r="C224" s="240">
        <v>260074781720021</v>
      </c>
      <c r="D224" s="241" t="s">
        <v>799</v>
      </c>
      <c r="E224" s="70" t="s">
        <v>798</v>
      </c>
      <c r="F224" s="238" t="s">
        <v>797</v>
      </c>
      <c r="G224" s="115" t="s">
        <v>768</v>
      </c>
      <c r="H224" s="115" t="s">
        <v>767</v>
      </c>
      <c r="I224" s="73">
        <v>705.5</v>
      </c>
    </row>
    <row r="225" spans="1:9" ht="25.5" x14ac:dyDescent="0.25">
      <c r="A225" s="236">
        <v>43564</v>
      </c>
      <c r="B225" s="115" t="s">
        <v>775</v>
      </c>
      <c r="C225" s="240">
        <v>260074781720021</v>
      </c>
      <c r="D225" s="241" t="s">
        <v>799</v>
      </c>
      <c r="E225" s="70" t="s">
        <v>798</v>
      </c>
      <c r="F225" s="238" t="s">
        <v>797</v>
      </c>
      <c r="G225" s="115" t="s">
        <v>768</v>
      </c>
      <c r="H225" s="115" t="s">
        <v>767</v>
      </c>
      <c r="I225" s="116">
        <v>1000</v>
      </c>
    </row>
    <row r="226" spans="1:9" ht="25.5" x14ac:dyDescent="0.25">
      <c r="A226" s="236">
        <v>43564</v>
      </c>
      <c r="B226" s="115" t="s">
        <v>779</v>
      </c>
      <c r="C226" s="240">
        <v>26008239194</v>
      </c>
      <c r="D226" s="115" t="s">
        <v>791</v>
      </c>
      <c r="E226" s="235" t="s">
        <v>790</v>
      </c>
      <c r="F226" s="115" t="s">
        <v>789</v>
      </c>
      <c r="G226" s="115" t="s">
        <v>768</v>
      </c>
      <c r="H226" s="115" t="s">
        <v>767</v>
      </c>
      <c r="I226" s="116">
        <v>6000</v>
      </c>
    </row>
    <row r="227" spans="1:9" ht="38.25" x14ac:dyDescent="0.25">
      <c r="A227" s="236">
        <v>43567</v>
      </c>
      <c r="B227" s="115" t="s">
        <v>775</v>
      </c>
      <c r="C227" s="240">
        <v>65108918400410</v>
      </c>
      <c r="D227" s="115" t="s">
        <v>775</v>
      </c>
      <c r="E227" s="115">
        <v>14360570</v>
      </c>
      <c r="F227" s="115" t="s">
        <v>552</v>
      </c>
      <c r="G227" s="115" t="s">
        <v>774</v>
      </c>
      <c r="H227" s="115" t="s">
        <v>235</v>
      </c>
      <c r="I227" s="116">
        <v>3</v>
      </c>
    </row>
    <row r="228" spans="1:9" ht="38.25" x14ac:dyDescent="0.25">
      <c r="A228" s="236">
        <v>43567</v>
      </c>
      <c r="B228" s="115" t="s">
        <v>775</v>
      </c>
      <c r="C228" s="240">
        <v>65108918400410</v>
      </c>
      <c r="D228" s="115" t="s">
        <v>775</v>
      </c>
      <c r="E228" s="115">
        <v>14360570</v>
      </c>
      <c r="F228" s="115" t="s">
        <v>552</v>
      </c>
      <c r="G228" s="115" t="s">
        <v>774</v>
      </c>
      <c r="H228" s="115" t="s">
        <v>235</v>
      </c>
      <c r="I228" s="116">
        <v>3</v>
      </c>
    </row>
    <row r="229" spans="1:9" ht="38.25" x14ac:dyDescent="0.25">
      <c r="A229" s="236">
        <v>43567</v>
      </c>
      <c r="B229" s="115" t="s">
        <v>775</v>
      </c>
      <c r="C229" s="240">
        <v>65108918400410</v>
      </c>
      <c r="D229" s="115" t="s">
        <v>775</v>
      </c>
      <c r="E229" s="115">
        <v>14360570</v>
      </c>
      <c r="F229" s="115" t="s">
        <v>552</v>
      </c>
      <c r="G229" s="115" t="s">
        <v>774</v>
      </c>
      <c r="H229" s="115" t="s">
        <v>235</v>
      </c>
      <c r="I229" s="116">
        <v>3</v>
      </c>
    </row>
    <row r="230" spans="1:9" ht="38.25" x14ac:dyDescent="0.25">
      <c r="A230" s="236">
        <v>43567</v>
      </c>
      <c r="B230" s="115" t="s">
        <v>775</v>
      </c>
      <c r="C230" s="240">
        <v>65108918400410</v>
      </c>
      <c r="D230" s="115" t="s">
        <v>775</v>
      </c>
      <c r="E230" s="115">
        <v>14360570</v>
      </c>
      <c r="F230" s="115" t="s">
        <v>552</v>
      </c>
      <c r="G230" s="115" t="s">
        <v>774</v>
      </c>
      <c r="H230" s="115" t="s">
        <v>235</v>
      </c>
      <c r="I230" s="116">
        <v>3</v>
      </c>
    </row>
    <row r="231" spans="1:9" ht="25.5" x14ac:dyDescent="0.25">
      <c r="A231" s="236">
        <v>43567</v>
      </c>
      <c r="B231" s="115" t="s">
        <v>771</v>
      </c>
      <c r="C231" s="240">
        <v>26009050297232</v>
      </c>
      <c r="D231" s="115" t="s">
        <v>782</v>
      </c>
      <c r="E231" s="115">
        <v>39358854</v>
      </c>
      <c r="F231" s="115" t="s">
        <v>553</v>
      </c>
      <c r="G231" s="115" t="s">
        <v>776</v>
      </c>
      <c r="H231" s="115" t="s">
        <v>235</v>
      </c>
      <c r="I231" s="116">
        <v>400</v>
      </c>
    </row>
    <row r="232" spans="1:9" x14ac:dyDescent="0.25">
      <c r="A232" s="236">
        <v>43567</v>
      </c>
      <c r="B232" s="115" t="s">
        <v>771</v>
      </c>
      <c r="C232" s="240">
        <v>26009050297232</v>
      </c>
      <c r="D232" s="115" t="s">
        <v>782</v>
      </c>
      <c r="E232" s="115">
        <v>39358854</v>
      </c>
      <c r="F232" s="115" t="s">
        <v>553</v>
      </c>
      <c r="G232" s="115" t="s">
        <v>768</v>
      </c>
      <c r="H232" s="115" t="s">
        <v>767</v>
      </c>
      <c r="I232" s="116">
        <v>4599.84</v>
      </c>
    </row>
    <row r="233" spans="1:9" ht="25.5" x14ac:dyDescent="0.25">
      <c r="A233" s="236">
        <v>43567</v>
      </c>
      <c r="B233" s="115" t="s">
        <v>771</v>
      </c>
      <c r="C233" s="240">
        <v>26001057001504</v>
      </c>
      <c r="D233" s="115" t="s">
        <v>770</v>
      </c>
      <c r="E233" s="115">
        <v>34769052</v>
      </c>
      <c r="F233" s="115" t="s">
        <v>769</v>
      </c>
      <c r="G233" s="115" t="s">
        <v>768</v>
      </c>
      <c r="H233" s="115" t="s">
        <v>767</v>
      </c>
      <c r="I233" s="116">
        <v>2025</v>
      </c>
    </row>
    <row r="234" spans="1:9" x14ac:dyDescent="0.25">
      <c r="A234" s="236">
        <v>43567</v>
      </c>
      <c r="B234" s="115" t="s">
        <v>775</v>
      </c>
      <c r="C234" s="240">
        <v>26001060155090</v>
      </c>
      <c r="D234" s="115" t="s">
        <v>785</v>
      </c>
      <c r="E234" s="235" t="s">
        <v>784</v>
      </c>
      <c r="F234" s="115" t="s">
        <v>783</v>
      </c>
      <c r="G234" s="115" t="s">
        <v>768</v>
      </c>
      <c r="H234" s="115" t="s">
        <v>767</v>
      </c>
      <c r="I234" s="116">
        <v>2400</v>
      </c>
    </row>
    <row r="235" spans="1:9" ht="25.5" x14ac:dyDescent="0.25">
      <c r="A235" s="236">
        <v>43567</v>
      </c>
      <c r="B235" s="115" t="s">
        <v>1009</v>
      </c>
      <c r="C235" s="240">
        <v>265060100448</v>
      </c>
      <c r="D235" s="115" t="s">
        <v>1010</v>
      </c>
      <c r="E235" s="115">
        <v>13490997</v>
      </c>
      <c r="F235" s="115" t="s">
        <v>1011</v>
      </c>
      <c r="G235" s="115" t="s">
        <v>768</v>
      </c>
      <c r="H235" s="115" t="s">
        <v>767</v>
      </c>
      <c r="I235" s="116">
        <v>3400</v>
      </c>
    </row>
    <row r="236" spans="1:9" x14ac:dyDescent="0.25">
      <c r="A236" s="236">
        <v>43567</v>
      </c>
      <c r="B236" s="115" t="s">
        <v>1013</v>
      </c>
      <c r="C236" s="240">
        <v>26000001362987</v>
      </c>
      <c r="D236" s="115" t="s">
        <v>1014</v>
      </c>
      <c r="E236" s="115">
        <v>35238424</v>
      </c>
      <c r="F236" s="115" t="s">
        <v>788</v>
      </c>
      <c r="G236" s="115" t="s">
        <v>768</v>
      </c>
      <c r="H236" s="115" t="s">
        <v>767</v>
      </c>
      <c r="I236" s="116">
        <v>4506.29</v>
      </c>
    </row>
    <row r="237" spans="1:9" ht="25.5" x14ac:dyDescent="0.25">
      <c r="A237" s="236">
        <v>43567</v>
      </c>
      <c r="B237" s="115" t="s">
        <v>779</v>
      </c>
      <c r="C237" s="240">
        <v>26001613171</v>
      </c>
      <c r="D237" s="115" t="s">
        <v>778</v>
      </c>
      <c r="E237" s="115">
        <v>32967869</v>
      </c>
      <c r="F237" s="115" t="s">
        <v>554</v>
      </c>
      <c r="G237" s="115" t="s">
        <v>768</v>
      </c>
      <c r="H237" s="115" t="s">
        <v>767</v>
      </c>
      <c r="I237" s="73">
        <v>9285.18</v>
      </c>
    </row>
    <row r="238" spans="1:9" x14ac:dyDescent="0.25">
      <c r="A238" s="236">
        <v>43567</v>
      </c>
      <c r="B238" s="115" t="s">
        <v>775</v>
      </c>
      <c r="C238" s="240">
        <v>26002050020848</v>
      </c>
      <c r="D238" s="115" t="s">
        <v>781</v>
      </c>
      <c r="E238" s="115">
        <v>42668402</v>
      </c>
      <c r="F238" s="115" t="s">
        <v>553</v>
      </c>
      <c r="G238" s="115" t="s">
        <v>768</v>
      </c>
      <c r="H238" s="115" t="s">
        <v>767</v>
      </c>
      <c r="I238" s="73">
        <v>22045.68</v>
      </c>
    </row>
    <row r="239" spans="1:9" ht="38.25" x14ac:dyDescent="0.25">
      <c r="A239" s="236">
        <v>43567</v>
      </c>
      <c r="B239" s="115" t="s">
        <v>775</v>
      </c>
      <c r="C239" s="240">
        <v>65108918400410</v>
      </c>
      <c r="D239" s="115" t="s">
        <v>802</v>
      </c>
      <c r="E239" s="115">
        <v>14360570</v>
      </c>
      <c r="F239" s="115" t="s">
        <v>552</v>
      </c>
      <c r="G239" s="115" t="s">
        <v>774</v>
      </c>
      <c r="H239" s="115" t="s">
        <v>235</v>
      </c>
      <c r="I239" s="116">
        <v>3</v>
      </c>
    </row>
    <row r="240" spans="1:9" ht="38.25" x14ac:dyDescent="0.25">
      <c r="A240" s="236" t="s">
        <v>1042</v>
      </c>
      <c r="B240" s="115" t="s">
        <v>775</v>
      </c>
      <c r="C240" s="240">
        <v>65108918400410</v>
      </c>
      <c r="D240" s="115" t="s">
        <v>775</v>
      </c>
      <c r="E240" s="115">
        <v>14360570</v>
      </c>
      <c r="F240" s="115" t="s">
        <v>552</v>
      </c>
      <c r="G240" s="115" t="s">
        <v>774</v>
      </c>
      <c r="H240" s="115" t="s">
        <v>235</v>
      </c>
      <c r="I240" s="116">
        <v>3</v>
      </c>
    </row>
    <row r="241" spans="1:9" ht="25.5" x14ac:dyDescent="0.25">
      <c r="A241" s="236">
        <v>43570</v>
      </c>
      <c r="B241" s="115" t="s">
        <v>801</v>
      </c>
      <c r="C241" s="240">
        <v>31114090026007</v>
      </c>
      <c r="D241" s="115" t="s">
        <v>800</v>
      </c>
      <c r="E241" s="115">
        <v>38004897</v>
      </c>
      <c r="F241" s="115" t="s">
        <v>552</v>
      </c>
      <c r="G241" s="115" t="s">
        <v>776</v>
      </c>
      <c r="H241" s="115" t="s">
        <v>235</v>
      </c>
      <c r="I241" s="116">
        <v>3960.4</v>
      </c>
    </row>
    <row r="242" spans="1:9" ht="38.25" x14ac:dyDescent="0.25">
      <c r="A242" s="236">
        <v>43579</v>
      </c>
      <c r="B242" s="115" t="s">
        <v>775</v>
      </c>
      <c r="C242" s="240">
        <v>65108918400410</v>
      </c>
      <c r="D242" s="115" t="s">
        <v>775</v>
      </c>
      <c r="E242" s="115">
        <v>14360570</v>
      </c>
      <c r="F242" s="115" t="s">
        <v>552</v>
      </c>
      <c r="G242" s="115" t="s">
        <v>774</v>
      </c>
      <c r="H242" s="115" t="s">
        <v>235</v>
      </c>
      <c r="I242" s="116">
        <v>3</v>
      </c>
    </row>
    <row r="243" spans="1:9" ht="38.25" x14ac:dyDescent="0.25">
      <c r="A243" s="236">
        <v>43579</v>
      </c>
      <c r="B243" s="115" t="s">
        <v>775</v>
      </c>
      <c r="C243" s="240">
        <v>65108918400410</v>
      </c>
      <c r="D243" s="115" t="s">
        <v>775</v>
      </c>
      <c r="E243" s="115">
        <v>14360570</v>
      </c>
      <c r="F243" s="115" t="s">
        <v>552</v>
      </c>
      <c r="G243" s="115" t="s">
        <v>774</v>
      </c>
      <c r="H243" s="115" t="s">
        <v>235</v>
      </c>
      <c r="I243" s="116">
        <v>3</v>
      </c>
    </row>
    <row r="244" spans="1:9" ht="38.25" x14ac:dyDescent="0.25">
      <c r="A244" s="236">
        <v>43579</v>
      </c>
      <c r="B244" s="115" t="s">
        <v>775</v>
      </c>
      <c r="C244" s="240">
        <v>65108918400410</v>
      </c>
      <c r="D244" s="115" t="s">
        <v>775</v>
      </c>
      <c r="E244" s="115">
        <v>14360570</v>
      </c>
      <c r="F244" s="115" t="s">
        <v>552</v>
      </c>
      <c r="G244" s="115" t="s">
        <v>774</v>
      </c>
      <c r="H244" s="115" t="s">
        <v>235</v>
      </c>
      <c r="I244" s="116">
        <v>3</v>
      </c>
    </row>
    <row r="245" spans="1:9" ht="38.25" x14ac:dyDescent="0.25">
      <c r="A245" s="236">
        <v>43579</v>
      </c>
      <c r="B245" s="115" t="s">
        <v>775</v>
      </c>
      <c r="C245" s="240">
        <v>65108918400410</v>
      </c>
      <c r="D245" s="115" t="s">
        <v>775</v>
      </c>
      <c r="E245" s="115">
        <v>14360570</v>
      </c>
      <c r="F245" s="115" t="s">
        <v>552</v>
      </c>
      <c r="G245" s="115" t="s">
        <v>774</v>
      </c>
      <c r="H245" s="115" t="s">
        <v>235</v>
      </c>
      <c r="I245" s="116">
        <v>3</v>
      </c>
    </row>
    <row r="246" spans="1:9" ht="38.25" x14ac:dyDescent="0.25">
      <c r="A246" s="236">
        <v>43579</v>
      </c>
      <c r="B246" s="115" t="s">
        <v>775</v>
      </c>
      <c r="C246" s="240">
        <v>65108918400410</v>
      </c>
      <c r="D246" s="115" t="s">
        <v>775</v>
      </c>
      <c r="E246" s="115">
        <v>14360570</v>
      </c>
      <c r="F246" s="115" t="s">
        <v>552</v>
      </c>
      <c r="G246" s="115" t="s">
        <v>774</v>
      </c>
      <c r="H246" s="115" t="s">
        <v>235</v>
      </c>
      <c r="I246" s="116">
        <v>3</v>
      </c>
    </row>
    <row r="247" spans="1:9" ht="38.25" x14ac:dyDescent="0.25">
      <c r="A247" s="236">
        <v>43579</v>
      </c>
      <c r="B247" s="115" t="s">
        <v>775</v>
      </c>
      <c r="C247" s="240">
        <v>65108918400410</v>
      </c>
      <c r="D247" s="115" t="s">
        <v>775</v>
      </c>
      <c r="E247" s="115">
        <v>14360570</v>
      </c>
      <c r="F247" s="115" t="s">
        <v>552</v>
      </c>
      <c r="G247" s="115" t="s">
        <v>774</v>
      </c>
      <c r="H247" s="115" t="s">
        <v>235</v>
      </c>
      <c r="I247" s="116">
        <v>3</v>
      </c>
    </row>
    <row r="248" spans="1:9" ht="38.25" x14ac:dyDescent="0.25">
      <c r="A248" s="236">
        <v>43579</v>
      </c>
      <c r="B248" s="115" t="s">
        <v>775</v>
      </c>
      <c r="C248" s="240">
        <v>65108918400410</v>
      </c>
      <c r="D248" s="115" t="s">
        <v>775</v>
      </c>
      <c r="E248" s="115">
        <v>14360570</v>
      </c>
      <c r="F248" s="115" t="s">
        <v>552</v>
      </c>
      <c r="G248" s="115" t="s">
        <v>774</v>
      </c>
      <c r="H248" s="115" t="s">
        <v>235</v>
      </c>
      <c r="I248" s="116">
        <v>3</v>
      </c>
    </row>
    <row r="249" spans="1:9" ht="25.5" x14ac:dyDescent="0.25">
      <c r="A249" s="236">
        <v>43579</v>
      </c>
      <c r="B249" s="115" t="s">
        <v>1043</v>
      </c>
      <c r="C249" s="240">
        <v>26000500289749</v>
      </c>
      <c r="D249" s="115" t="s">
        <v>1044</v>
      </c>
      <c r="E249" s="235" t="s">
        <v>1045</v>
      </c>
      <c r="F249" s="115" t="s">
        <v>368</v>
      </c>
      <c r="G249" s="115" t="s">
        <v>776</v>
      </c>
      <c r="H249" s="115" t="s">
        <v>235</v>
      </c>
      <c r="I249" s="116">
        <v>96.77</v>
      </c>
    </row>
    <row r="250" spans="1:9" ht="25.5" x14ac:dyDescent="0.25">
      <c r="A250" s="236">
        <v>43579</v>
      </c>
      <c r="B250" s="115" t="s">
        <v>775</v>
      </c>
      <c r="C250" s="240">
        <v>260090557111478</v>
      </c>
      <c r="D250" s="115" t="s">
        <v>1038</v>
      </c>
      <c r="E250" s="115">
        <v>38625897</v>
      </c>
      <c r="F250" s="115" t="s">
        <v>368</v>
      </c>
      <c r="G250" s="115" t="s">
        <v>951</v>
      </c>
      <c r="H250" s="115" t="s">
        <v>235</v>
      </c>
      <c r="I250" s="116">
        <v>290.39999999999998</v>
      </c>
    </row>
    <row r="251" spans="1:9" ht="25.5" x14ac:dyDescent="0.25">
      <c r="A251" s="236">
        <v>43579</v>
      </c>
      <c r="B251" s="115" t="s">
        <v>796</v>
      </c>
      <c r="C251" s="240">
        <v>26000315677</v>
      </c>
      <c r="D251" s="115" t="s">
        <v>780</v>
      </c>
      <c r="E251" s="115">
        <v>40108850</v>
      </c>
      <c r="F251" s="115" t="s">
        <v>378</v>
      </c>
      <c r="G251" s="115" t="s">
        <v>776</v>
      </c>
      <c r="H251" s="115" t="s">
        <v>235</v>
      </c>
      <c r="I251" s="116">
        <v>450</v>
      </c>
    </row>
    <row r="252" spans="1:9" ht="25.5" x14ac:dyDescent="0.25">
      <c r="A252" s="236">
        <v>43579</v>
      </c>
      <c r="B252" s="115" t="s">
        <v>775</v>
      </c>
      <c r="C252" s="240">
        <v>260090557111478</v>
      </c>
      <c r="D252" s="115" t="s">
        <v>1038</v>
      </c>
      <c r="E252" s="115">
        <v>38625897</v>
      </c>
      <c r="F252" s="115" t="s">
        <v>368</v>
      </c>
      <c r="G252" s="115" t="s">
        <v>951</v>
      </c>
      <c r="H252" s="115" t="s">
        <v>235</v>
      </c>
      <c r="I252" s="116">
        <v>450</v>
      </c>
    </row>
    <row r="253" spans="1:9" ht="25.5" x14ac:dyDescent="0.25">
      <c r="A253" s="236">
        <v>43579</v>
      </c>
      <c r="B253" s="115" t="s">
        <v>775</v>
      </c>
      <c r="C253" s="240">
        <v>260090557111478</v>
      </c>
      <c r="D253" s="115" t="s">
        <v>1038</v>
      </c>
      <c r="E253" s="115">
        <v>38625897</v>
      </c>
      <c r="F253" s="115" t="s">
        <v>368</v>
      </c>
      <c r="G253" s="115" t="s">
        <v>951</v>
      </c>
      <c r="H253" s="115" t="s">
        <v>235</v>
      </c>
      <c r="I253" s="116">
        <v>450</v>
      </c>
    </row>
    <row r="254" spans="1:9" ht="25.5" x14ac:dyDescent="0.25">
      <c r="A254" s="236">
        <v>43579</v>
      </c>
      <c r="B254" s="115" t="s">
        <v>787</v>
      </c>
      <c r="C254" s="240">
        <v>26002148873016</v>
      </c>
      <c r="D254" s="115" t="s">
        <v>786</v>
      </c>
      <c r="E254" s="115">
        <v>31720260</v>
      </c>
      <c r="F254" s="115" t="s">
        <v>552</v>
      </c>
      <c r="G254" s="115" t="s">
        <v>951</v>
      </c>
      <c r="H254" s="115" t="s">
        <v>235</v>
      </c>
      <c r="I254" s="116">
        <v>540</v>
      </c>
    </row>
    <row r="255" spans="1:9" ht="25.5" x14ac:dyDescent="0.25">
      <c r="A255" s="236">
        <v>43579</v>
      </c>
      <c r="B255" s="115" t="s">
        <v>1043</v>
      </c>
      <c r="C255" s="240">
        <v>26000500289749</v>
      </c>
      <c r="D255" s="115" t="s">
        <v>1044</v>
      </c>
      <c r="E255" s="235" t="s">
        <v>1045</v>
      </c>
      <c r="F255" s="115" t="s">
        <v>368</v>
      </c>
      <c r="G255" s="115" t="s">
        <v>776</v>
      </c>
      <c r="H255" s="115" t="s">
        <v>235</v>
      </c>
      <c r="I255" s="116">
        <v>600</v>
      </c>
    </row>
    <row r="256" spans="1:9" x14ac:dyDescent="0.25">
      <c r="A256" s="236">
        <v>43579</v>
      </c>
      <c r="B256" s="115" t="s">
        <v>794</v>
      </c>
      <c r="C256" s="240">
        <v>2600130117340</v>
      </c>
      <c r="D256" s="115" t="s">
        <v>793</v>
      </c>
      <c r="E256" s="235" t="s">
        <v>792</v>
      </c>
      <c r="F256" s="115" t="s">
        <v>554</v>
      </c>
      <c r="G256" s="115" t="s">
        <v>768</v>
      </c>
      <c r="H256" s="115" t="s">
        <v>767</v>
      </c>
      <c r="I256" s="116">
        <v>1500</v>
      </c>
    </row>
    <row r="257" spans="1:9" ht="38.25" x14ac:dyDescent="0.25">
      <c r="A257" s="236">
        <v>43581</v>
      </c>
      <c r="B257" s="115" t="s">
        <v>775</v>
      </c>
      <c r="C257" s="240">
        <v>65108918400410</v>
      </c>
      <c r="D257" s="115" t="s">
        <v>775</v>
      </c>
      <c r="E257" s="115">
        <v>14360570</v>
      </c>
      <c r="F257" s="115" t="s">
        <v>552</v>
      </c>
      <c r="G257" s="115" t="s">
        <v>774</v>
      </c>
      <c r="H257" s="115" t="s">
        <v>235</v>
      </c>
      <c r="I257" s="116">
        <v>3</v>
      </c>
    </row>
    <row r="258" spans="1:9" ht="38.25" x14ac:dyDescent="0.25">
      <c r="A258" s="236">
        <v>43581</v>
      </c>
      <c r="B258" s="115" t="s">
        <v>775</v>
      </c>
      <c r="C258" s="240">
        <v>65108918400410</v>
      </c>
      <c r="D258" s="115" t="s">
        <v>775</v>
      </c>
      <c r="E258" s="115">
        <v>14360570</v>
      </c>
      <c r="F258" s="115" t="s">
        <v>552</v>
      </c>
      <c r="G258" s="115" t="s">
        <v>774</v>
      </c>
      <c r="H258" s="115" t="s">
        <v>235</v>
      </c>
      <c r="I258" s="116">
        <v>3</v>
      </c>
    </row>
    <row r="259" spans="1:9" ht="38.25" x14ac:dyDescent="0.25">
      <c r="A259" s="236">
        <v>43581</v>
      </c>
      <c r="B259" s="115" t="s">
        <v>775</v>
      </c>
      <c r="C259" s="240">
        <v>65108918400410</v>
      </c>
      <c r="D259" s="115" t="s">
        <v>775</v>
      </c>
      <c r="E259" s="115">
        <v>14360570</v>
      </c>
      <c r="F259" s="115" t="s">
        <v>552</v>
      </c>
      <c r="G259" s="115" t="s">
        <v>774</v>
      </c>
      <c r="H259" s="115" t="s">
        <v>235</v>
      </c>
      <c r="I259" s="116">
        <v>3</v>
      </c>
    </row>
    <row r="260" spans="1:9" ht="25.5" x14ac:dyDescent="0.25">
      <c r="A260" s="236">
        <v>43581</v>
      </c>
      <c r="B260" s="115" t="s">
        <v>801</v>
      </c>
      <c r="C260" s="240">
        <v>31114090026007</v>
      </c>
      <c r="D260" s="115" t="s">
        <v>800</v>
      </c>
      <c r="E260" s="115">
        <v>38004897</v>
      </c>
      <c r="F260" s="115" t="s">
        <v>552</v>
      </c>
      <c r="G260" s="115" t="s">
        <v>776</v>
      </c>
      <c r="H260" s="115" t="s">
        <v>235</v>
      </c>
      <c r="I260" s="116">
        <v>1000</v>
      </c>
    </row>
    <row r="261" spans="1:9" ht="38.25" x14ac:dyDescent="0.25">
      <c r="A261" s="236">
        <v>43587</v>
      </c>
      <c r="B261" s="115" t="s">
        <v>775</v>
      </c>
      <c r="C261" s="240">
        <v>65106918100400</v>
      </c>
      <c r="D261" s="115" t="s">
        <v>775</v>
      </c>
      <c r="E261" s="115">
        <v>14360570</v>
      </c>
      <c r="F261" s="115" t="s">
        <v>552</v>
      </c>
      <c r="G261" s="115" t="s">
        <v>795</v>
      </c>
      <c r="H261" s="115" t="s">
        <v>235</v>
      </c>
      <c r="I261" s="116">
        <v>100</v>
      </c>
    </row>
    <row r="262" spans="1:9" ht="38.25" x14ac:dyDescent="0.25">
      <c r="A262" s="236">
        <v>43592</v>
      </c>
      <c r="B262" s="115" t="s">
        <v>775</v>
      </c>
      <c r="C262" s="240">
        <v>65108918400410</v>
      </c>
      <c r="D262" s="115" t="s">
        <v>775</v>
      </c>
      <c r="E262" s="115">
        <v>14360570</v>
      </c>
      <c r="F262" s="115" t="s">
        <v>552</v>
      </c>
      <c r="G262" s="115" t="s">
        <v>774</v>
      </c>
      <c r="H262" s="115" t="s">
        <v>235</v>
      </c>
      <c r="I262" s="116">
        <v>3</v>
      </c>
    </row>
    <row r="263" spans="1:9" ht="38.25" x14ac:dyDescent="0.25">
      <c r="A263" s="236">
        <v>43592</v>
      </c>
      <c r="B263" s="115" t="s">
        <v>775</v>
      </c>
      <c r="C263" s="240">
        <v>65108918400410</v>
      </c>
      <c r="D263" s="115" t="s">
        <v>775</v>
      </c>
      <c r="E263" s="115">
        <v>14360570</v>
      </c>
      <c r="F263" s="115" t="s">
        <v>552</v>
      </c>
      <c r="G263" s="115" t="s">
        <v>774</v>
      </c>
      <c r="H263" s="115" t="s">
        <v>235</v>
      </c>
      <c r="I263" s="116">
        <v>3</v>
      </c>
    </row>
    <row r="264" spans="1:9" ht="25.5" x14ac:dyDescent="0.25">
      <c r="A264" s="236">
        <v>43592</v>
      </c>
      <c r="B264" s="115" t="s">
        <v>1021</v>
      </c>
      <c r="C264" s="240">
        <v>260010447749300</v>
      </c>
      <c r="D264" s="115" t="s">
        <v>1022</v>
      </c>
      <c r="E264" s="235" t="s">
        <v>1023</v>
      </c>
      <c r="F264" s="115" t="s">
        <v>553</v>
      </c>
      <c r="G264" s="115" t="s">
        <v>951</v>
      </c>
      <c r="H264" s="115" t="s">
        <v>235</v>
      </c>
      <c r="I264" s="116">
        <v>73.2</v>
      </c>
    </row>
    <row r="265" spans="1:9" ht="25.5" x14ac:dyDescent="0.25">
      <c r="A265" s="236">
        <v>43592</v>
      </c>
      <c r="B265" s="115" t="s">
        <v>1021</v>
      </c>
      <c r="C265" s="240">
        <v>260010447749300</v>
      </c>
      <c r="D265" s="115" t="s">
        <v>1022</v>
      </c>
      <c r="E265" s="235" t="s">
        <v>1023</v>
      </c>
      <c r="F265" s="115" t="s">
        <v>553</v>
      </c>
      <c r="G265" s="115" t="s">
        <v>951</v>
      </c>
      <c r="H265" s="115" t="s">
        <v>235</v>
      </c>
      <c r="I265" s="116">
        <v>410</v>
      </c>
    </row>
    <row r="266" spans="1:9" ht="38.25" x14ac:dyDescent="0.25">
      <c r="A266" s="236">
        <v>43593</v>
      </c>
      <c r="B266" s="115" t="s">
        <v>775</v>
      </c>
      <c r="C266" s="240">
        <v>65108918400410</v>
      </c>
      <c r="D266" s="115" t="s">
        <v>775</v>
      </c>
      <c r="E266" s="115">
        <v>14360570</v>
      </c>
      <c r="F266" s="115" t="s">
        <v>552</v>
      </c>
      <c r="G266" s="115" t="s">
        <v>774</v>
      </c>
      <c r="H266" s="115" t="s">
        <v>235</v>
      </c>
      <c r="I266" s="116">
        <v>3</v>
      </c>
    </row>
    <row r="267" spans="1:9" ht="38.25" x14ac:dyDescent="0.25">
      <c r="A267" s="236">
        <v>43595</v>
      </c>
      <c r="B267" s="115" t="s">
        <v>775</v>
      </c>
      <c r="C267" s="240">
        <v>65108918400410</v>
      </c>
      <c r="D267" s="115" t="s">
        <v>775</v>
      </c>
      <c r="E267" s="115">
        <v>14360570</v>
      </c>
      <c r="F267" s="115" t="s">
        <v>552</v>
      </c>
      <c r="G267" s="115" t="s">
        <v>774</v>
      </c>
      <c r="H267" s="115" t="s">
        <v>235</v>
      </c>
      <c r="I267" s="116">
        <v>3</v>
      </c>
    </row>
    <row r="268" spans="1:9" ht="38.25" x14ac:dyDescent="0.25">
      <c r="A268" s="236">
        <v>43595</v>
      </c>
      <c r="B268" s="115" t="s">
        <v>775</v>
      </c>
      <c r="C268" s="240">
        <v>65108918400410</v>
      </c>
      <c r="D268" s="115" t="s">
        <v>775</v>
      </c>
      <c r="E268" s="115">
        <v>14360570</v>
      </c>
      <c r="F268" s="115" t="s">
        <v>552</v>
      </c>
      <c r="G268" s="115" t="s">
        <v>774</v>
      </c>
      <c r="H268" s="115" t="s">
        <v>235</v>
      </c>
      <c r="I268" s="116">
        <v>3</v>
      </c>
    </row>
    <row r="269" spans="1:9" ht="25.5" x14ac:dyDescent="0.25">
      <c r="A269" s="236">
        <v>43595</v>
      </c>
      <c r="B269" s="115" t="s">
        <v>771</v>
      </c>
      <c r="C269" s="240">
        <v>26009050297232</v>
      </c>
      <c r="D269" s="115" t="s">
        <v>782</v>
      </c>
      <c r="E269" s="115">
        <v>39358854</v>
      </c>
      <c r="F269" s="115" t="s">
        <v>553</v>
      </c>
      <c r="G269" s="115" t="s">
        <v>776</v>
      </c>
      <c r="H269" s="115" t="s">
        <v>235</v>
      </c>
      <c r="I269" s="116">
        <v>400</v>
      </c>
    </row>
    <row r="270" spans="1:9" ht="25.5" x14ac:dyDescent="0.25">
      <c r="A270" s="236">
        <v>43595</v>
      </c>
      <c r="B270" s="115" t="s">
        <v>775</v>
      </c>
      <c r="C270" s="240">
        <v>260074781720021</v>
      </c>
      <c r="D270" s="241" t="s">
        <v>799</v>
      </c>
      <c r="E270" s="70" t="s">
        <v>798</v>
      </c>
      <c r="F270" s="238" t="s">
        <v>797</v>
      </c>
      <c r="G270" s="115" t="s">
        <v>768</v>
      </c>
      <c r="H270" s="115" t="s">
        <v>767</v>
      </c>
      <c r="I270" s="116">
        <v>741.4</v>
      </c>
    </row>
    <row r="271" spans="1:9" ht="25.5" x14ac:dyDescent="0.25">
      <c r="A271" s="236">
        <v>43595</v>
      </c>
      <c r="B271" s="115" t="s">
        <v>775</v>
      </c>
      <c r="C271" s="240">
        <v>260074781720021</v>
      </c>
      <c r="D271" s="241" t="s">
        <v>799</v>
      </c>
      <c r="E271" s="70" t="s">
        <v>798</v>
      </c>
      <c r="F271" s="238" t="s">
        <v>797</v>
      </c>
      <c r="G271" s="115" t="s">
        <v>768</v>
      </c>
      <c r="H271" s="115" t="s">
        <v>767</v>
      </c>
      <c r="I271" s="116">
        <v>1000</v>
      </c>
    </row>
    <row r="272" spans="1:9" x14ac:dyDescent="0.25">
      <c r="A272" s="236">
        <v>43595</v>
      </c>
      <c r="B272" s="115" t="s">
        <v>771</v>
      </c>
      <c r="C272" s="240">
        <v>26009050297232</v>
      </c>
      <c r="D272" s="115" t="s">
        <v>782</v>
      </c>
      <c r="E272" s="115">
        <v>39358854</v>
      </c>
      <c r="F272" s="115" t="s">
        <v>553</v>
      </c>
      <c r="G272" s="115" t="s">
        <v>768</v>
      </c>
      <c r="H272" s="115" t="s">
        <v>767</v>
      </c>
      <c r="I272" s="116">
        <v>3108.64</v>
      </c>
    </row>
    <row r="273" spans="1:9" ht="25.5" x14ac:dyDescent="0.25">
      <c r="A273" s="236">
        <v>43595</v>
      </c>
      <c r="B273" s="115" t="s">
        <v>1009</v>
      </c>
      <c r="C273" s="240">
        <v>265060100448</v>
      </c>
      <c r="D273" s="115" t="s">
        <v>1010</v>
      </c>
      <c r="E273" s="115">
        <v>13490997</v>
      </c>
      <c r="F273" s="115" t="s">
        <v>1011</v>
      </c>
      <c r="G273" s="115" t="s">
        <v>768</v>
      </c>
      <c r="H273" s="115" t="s">
        <v>767</v>
      </c>
      <c r="I273" s="116">
        <v>3400</v>
      </c>
    </row>
    <row r="274" spans="1:9" ht="25.5" x14ac:dyDescent="0.25">
      <c r="A274" s="236">
        <v>43595</v>
      </c>
      <c r="B274" s="115" t="s">
        <v>775</v>
      </c>
      <c r="C274" s="240">
        <v>26007056133978</v>
      </c>
      <c r="D274" s="115" t="s">
        <v>777</v>
      </c>
      <c r="E274" s="115">
        <v>40681039</v>
      </c>
      <c r="F274" s="115" t="s">
        <v>552</v>
      </c>
      <c r="G274" s="115" t="s">
        <v>776</v>
      </c>
      <c r="H274" s="115" t="s">
        <v>235</v>
      </c>
      <c r="I274" s="116">
        <v>17735.669999999998</v>
      </c>
    </row>
    <row r="275" spans="1:9" ht="25.5" x14ac:dyDescent="0.25">
      <c r="A275" s="236">
        <v>43598</v>
      </c>
      <c r="B275" s="115" t="s">
        <v>771</v>
      </c>
      <c r="C275" s="240">
        <v>26001057001504</v>
      </c>
      <c r="D275" s="115" t="s">
        <v>770</v>
      </c>
      <c r="E275" s="115">
        <v>34769052</v>
      </c>
      <c r="F275" s="115" t="s">
        <v>769</v>
      </c>
      <c r="G275" s="115" t="s">
        <v>768</v>
      </c>
      <c r="H275" s="115" t="s">
        <v>767</v>
      </c>
      <c r="I275" s="116">
        <v>2025</v>
      </c>
    </row>
    <row r="276" spans="1:9" x14ac:dyDescent="0.25">
      <c r="A276" s="236">
        <v>43598</v>
      </c>
      <c r="B276" s="115" t="s">
        <v>775</v>
      </c>
      <c r="C276" s="240">
        <v>26002050020848</v>
      </c>
      <c r="D276" s="115" t="s">
        <v>781</v>
      </c>
      <c r="E276" s="115">
        <v>42668402</v>
      </c>
      <c r="F276" s="115" t="s">
        <v>553</v>
      </c>
      <c r="G276" s="115" t="s">
        <v>768</v>
      </c>
      <c r="H276" s="115" t="s">
        <v>767</v>
      </c>
      <c r="I276" s="116">
        <v>23240.1</v>
      </c>
    </row>
    <row r="277" spans="1:9" ht="38.25" x14ac:dyDescent="0.25">
      <c r="A277" s="236">
        <v>43600</v>
      </c>
      <c r="B277" s="115" t="s">
        <v>775</v>
      </c>
      <c r="C277" s="240">
        <v>65108918400410</v>
      </c>
      <c r="D277" s="115" t="s">
        <v>775</v>
      </c>
      <c r="E277" s="115">
        <v>14360570</v>
      </c>
      <c r="F277" s="115" t="s">
        <v>552</v>
      </c>
      <c r="G277" s="115" t="s">
        <v>774</v>
      </c>
      <c r="H277" s="115" t="s">
        <v>235</v>
      </c>
      <c r="I277" s="116">
        <v>3</v>
      </c>
    </row>
    <row r="278" spans="1:9" ht="25.5" x14ac:dyDescent="0.25">
      <c r="A278" s="236">
        <v>43600</v>
      </c>
      <c r="B278" s="115" t="s">
        <v>779</v>
      </c>
      <c r="C278" s="240">
        <v>26001613171</v>
      </c>
      <c r="D278" s="115" t="s">
        <v>778</v>
      </c>
      <c r="E278" s="115">
        <v>32967869</v>
      </c>
      <c r="F278" s="115" t="s">
        <v>554</v>
      </c>
      <c r="G278" s="115" t="s">
        <v>768</v>
      </c>
      <c r="H278" s="115" t="s">
        <v>767</v>
      </c>
      <c r="I278" s="116">
        <v>7651.85</v>
      </c>
    </row>
    <row r="279" spans="1:9" ht="38.25" x14ac:dyDescent="0.25">
      <c r="A279" s="236">
        <v>43601</v>
      </c>
      <c r="B279" s="115" t="s">
        <v>775</v>
      </c>
      <c r="C279" s="240">
        <v>65108918400410</v>
      </c>
      <c r="D279" s="115" t="s">
        <v>775</v>
      </c>
      <c r="E279" s="115">
        <v>14360570</v>
      </c>
      <c r="F279" s="115" t="s">
        <v>552</v>
      </c>
      <c r="G279" s="115" t="s">
        <v>774</v>
      </c>
      <c r="H279" s="115" t="s">
        <v>235</v>
      </c>
      <c r="I279" s="116">
        <v>3</v>
      </c>
    </row>
    <row r="280" spans="1:9" x14ac:dyDescent="0.25">
      <c r="A280" s="236">
        <v>43601</v>
      </c>
      <c r="B280" s="115" t="s">
        <v>773</v>
      </c>
      <c r="C280" s="240">
        <v>26004025475401</v>
      </c>
      <c r="D280" s="115" t="s">
        <v>1046</v>
      </c>
      <c r="E280" s="115">
        <v>13594679</v>
      </c>
      <c r="F280" s="115" t="s">
        <v>1047</v>
      </c>
      <c r="G280" s="115" t="s">
        <v>768</v>
      </c>
      <c r="H280" s="115" t="s">
        <v>767</v>
      </c>
      <c r="I280" s="116">
        <v>3000</v>
      </c>
    </row>
    <row r="281" spans="1:9" ht="38.25" x14ac:dyDescent="0.25">
      <c r="A281" s="236">
        <v>43602</v>
      </c>
      <c r="B281" s="115" t="s">
        <v>775</v>
      </c>
      <c r="C281" s="240">
        <v>65108918400410</v>
      </c>
      <c r="D281" s="115" t="s">
        <v>775</v>
      </c>
      <c r="E281" s="115">
        <v>14360570</v>
      </c>
      <c r="F281" s="115" t="s">
        <v>552</v>
      </c>
      <c r="G281" s="115" t="s">
        <v>774</v>
      </c>
      <c r="H281" s="115" t="s">
        <v>235</v>
      </c>
      <c r="I281" s="116">
        <v>3</v>
      </c>
    </row>
    <row r="282" spans="1:9" ht="38.25" x14ac:dyDescent="0.25">
      <c r="A282" s="236">
        <v>43602</v>
      </c>
      <c r="B282" s="115" t="s">
        <v>775</v>
      </c>
      <c r="C282" s="240">
        <v>65108918400410</v>
      </c>
      <c r="D282" s="115" t="s">
        <v>775</v>
      </c>
      <c r="E282" s="115">
        <v>14360570</v>
      </c>
      <c r="F282" s="115" t="s">
        <v>552</v>
      </c>
      <c r="G282" s="115" t="s">
        <v>774</v>
      </c>
      <c r="H282" s="115" t="s">
        <v>235</v>
      </c>
      <c r="I282" s="116">
        <v>3</v>
      </c>
    </row>
    <row r="283" spans="1:9" ht="38.25" x14ac:dyDescent="0.25">
      <c r="A283" s="236">
        <v>43605</v>
      </c>
      <c r="B283" s="115" t="s">
        <v>775</v>
      </c>
      <c r="C283" s="240">
        <v>65108918400410</v>
      </c>
      <c r="D283" s="115" t="s">
        <v>775</v>
      </c>
      <c r="E283" s="115">
        <v>14360570</v>
      </c>
      <c r="F283" s="115" t="s">
        <v>552</v>
      </c>
      <c r="G283" s="115" t="s">
        <v>774</v>
      </c>
      <c r="H283" s="115" t="s">
        <v>235</v>
      </c>
      <c r="I283" s="116">
        <v>3</v>
      </c>
    </row>
    <row r="284" spans="1:9" ht="38.25" x14ac:dyDescent="0.25">
      <c r="A284" s="236">
        <v>43605</v>
      </c>
      <c r="B284" s="115" t="s">
        <v>775</v>
      </c>
      <c r="C284" s="240">
        <v>65108918400410</v>
      </c>
      <c r="D284" s="115" t="s">
        <v>775</v>
      </c>
      <c r="E284" s="115">
        <v>14360570</v>
      </c>
      <c r="F284" s="115" t="s">
        <v>552</v>
      </c>
      <c r="G284" s="115" t="s">
        <v>774</v>
      </c>
      <c r="H284" s="115" t="s">
        <v>235</v>
      </c>
      <c r="I284" s="116">
        <v>3</v>
      </c>
    </row>
    <row r="285" spans="1:9" ht="38.25" x14ac:dyDescent="0.25">
      <c r="A285" s="236">
        <v>43605</v>
      </c>
      <c r="B285" s="115" t="s">
        <v>775</v>
      </c>
      <c r="C285" s="240">
        <v>65108918400410</v>
      </c>
      <c r="D285" s="115" t="s">
        <v>775</v>
      </c>
      <c r="E285" s="115">
        <v>14360570</v>
      </c>
      <c r="F285" s="115" t="s">
        <v>552</v>
      </c>
      <c r="G285" s="115" t="s">
        <v>774</v>
      </c>
      <c r="H285" s="115" t="s">
        <v>235</v>
      </c>
      <c r="I285" s="116">
        <v>3</v>
      </c>
    </row>
    <row r="286" spans="1:9" ht="38.25" x14ac:dyDescent="0.25">
      <c r="A286" s="236">
        <v>43605</v>
      </c>
      <c r="B286" s="115" t="s">
        <v>775</v>
      </c>
      <c r="C286" s="240">
        <v>65108918400410</v>
      </c>
      <c r="D286" s="115" t="s">
        <v>775</v>
      </c>
      <c r="E286" s="115">
        <v>14360570</v>
      </c>
      <c r="F286" s="115" t="s">
        <v>552</v>
      </c>
      <c r="G286" s="115" t="s">
        <v>774</v>
      </c>
      <c r="H286" s="115" t="s">
        <v>235</v>
      </c>
      <c r="I286" s="116">
        <v>3</v>
      </c>
    </row>
    <row r="287" spans="1:9" ht="38.25" x14ac:dyDescent="0.25">
      <c r="A287" s="236">
        <v>43605</v>
      </c>
      <c r="B287" s="115" t="s">
        <v>775</v>
      </c>
      <c r="C287" s="240">
        <v>65108918400410</v>
      </c>
      <c r="D287" s="115" t="s">
        <v>775</v>
      </c>
      <c r="E287" s="115">
        <v>14360570</v>
      </c>
      <c r="F287" s="115" t="s">
        <v>552</v>
      </c>
      <c r="G287" s="115" t="s">
        <v>774</v>
      </c>
      <c r="H287" s="115" t="s">
        <v>235</v>
      </c>
      <c r="I287" s="116">
        <v>3</v>
      </c>
    </row>
    <row r="288" spans="1:9" ht="25.5" x14ac:dyDescent="0.25">
      <c r="A288" s="236">
        <v>43605</v>
      </c>
      <c r="B288" s="115" t="s">
        <v>787</v>
      </c>
      <c r="C288" s="240">
        <v>26002148873016</v>
      </c>
      <c r="D288" s="115" t="s">
        <v>786</v>
      </c>
      <c r="E288" s="115">
        <v>31720260</v>
      </c>
      <c r="F288" s="115" t="s">
        <v>552</v>
      </c>
      <c r="G288" s="115" t="s">
        <v>951</v>
      </c>
      <c r="H288" s="115" t="s">
        <v>235</v>
      </c>
      <c r="I288" s="116">
        <v>121.93</v>
      </c>
    </row>
    <row r="289" spans="1:9" ht="25.5" x14ac:dyDescent="0.25">
      <c r="A289" s="236">
        <v>43605</v>
      </c>
      <c r="B289" s="115" t="s">
        <v>787</v>
      </c>
      <c r="C289" s="240">
        <v>26002148873016</v>
      </c>
      <c r="D289" s="115" t="s">
        <v>786</v>
      </c>
      <c r="E289" s="115">
        <v>31720260</v>
      </c>
      <c r="F289" s="115" t="s">
        <v>552</v>
      </c>
      <c r="G289" s="115" t="s">
        <v>951</v>
      </c>
      <c r="H289" s="115" t="s">
        <v>235</v>
      </c>
      <c r="I289" s="116">
        <v>192</v>
      </c>
    </row>
    <row r="290" spans="1:9" ht="25.5" x14ac:dyDescent="0.25">
      <c r="A290" s="236">
        <v>43605</v>
      </c>
      <c r="B290" s="115" t="s">
        <v>796</v>
      </c>
      <c r="C290" s="240">
        <v>26000315677</v>
      </c>
      <c r="D290" s="115" t="s">
        <v>780</v>
      </c>
      <c r="E290" s="115">
        <v>40108850</v>
      </c>
      <c r="F290" s="115" t="s">
        <v>378</v>
      </c>
      <c r="G290" s="115" t="s">
        <v>776</v>
      </c>
      <c r="H290" s="115" t="s">
        <v>235</v>
      </c>
      <c r="I290" s="116">
        <v>450</v>
      </c>
    </row>
    <row r="291" spans="1:9" ht="25.5" x14ac:dyDescent="0.25">
      <c r="A291" s="236">
        <v>43605</v>
      </c>
      <c r="B291" s="115" t="s">
        <v>773</v>
      </c>
      <c r="C291" s="240">
        <v>26003101949001</v>
      </c>
      <c r="D291" s="115" t="s">
        <v>772</v>
      </c>
      <c r="E291" s="115">
        <v>21560766</v>
      </c>
      <c r="F291" s="115" t="s">
        <v>552</v>
      </c>
      <c r="G291" s="115" t="s">
        <v>951</v>
      </c>
      <c r="H291" s="115" t="s">
        <v>235</v>
      </c>
      <c r="I291" s="116">
        <v>837.65</v>
      </c>
    </row>
    <row r="292" spans="1:9" ht="25.5" x14ac:dyDescent="0.25">
      <c r="A292" s="236">
        <v>43605</v>
      </c>
      <c r="B292" s="115" t="s">
        <v>773</v>
      </c>
      <c r="C292" s="240">
        <v>26003101949001</v>
      </c>
      <c r="D292" s="115" t="s">
        <v>772</v>
      </c>
      <c r="E292" s="115">
        <v>21560766</v>
      </c>
      <c r="F292" s="115" t="s">
        <v>552</v>
      </c>
      <c r="G292" s="115" t="s">
        <v>951</v>
      </c>
      <c r="H292" s="115" t="s">
        <v>235</v>
      </c>
      <c r="I292" s="116">
        <v>841.32</v>
      </c>
    </row>
    <row r="293" spans="1:9" ht="38.25" x14ac:dyDescent="0.25">
      <c r="A293" s="236">
        <v>43605</v>
      </c>
      <c r="B293" s="115" t="s">
        <v>775</v>
      </c>
      <c r="C293" s="240">
        <v>65108918400410</v>
      </c>
      <c r="D293" s="115" t="s">
        <v>775</v>
      </c>
      <c r="E293" s="115">
        <v>14360570</v>
      </c>
      <c r="F293" s="115" t="s">
        <v>552</v>
      </c>
      <c r="G293" s="115" t="s">
        <v>774</v>
      </c>
      <c r="H293" s="115" t="s">
        <v>235</v>
      </c>
      <c r="I293" s="116">
        <v>3</v>
      </c>
    </row>
    <row r="294" spans="1:9" ht="38.25" x14ac:dyDescent="0.25">
      <c r="A294" s="236">
        <v>43614</v>
      </c>
      <c r="B294" s="115" t="s">
        <v>775</v>
      </c>
      <c r="C294" s="240">
        <v>65108918400410</v>
      </c>
      <c r="D294" s="115" t="s">
        <v>775</v>
      </c>
      <c r="E294" s="115">
        <v>14360570</v>
      </c>
      <c r="F294" s="115" t="s">
        <v>552</v>
      </c>
      <c r="G294" s="115" t="s">
        <v>774</v>
      </c>
      <c r="H294" s="115" t="s">
        <v>235</v>
      </c>
      <c r="I294" s="116">
        <v>3</v>
      </c>
    </row>
    <row r="295" spans="1:9" x14ac:dyDescent="0.25">
      <c r="A295" s="236">
        <v>43614</v>
      </c>
      <c r="B295" s="115" t="s">
        <v>1013</v>
      </c>
      <c r="C295" s="240">
        <v>26000001362987</v>
      </c>
      <c r="D295" s="115" t="s">
        <v>1014</v>
      </c>
      <c r="E295" s="115">
        <v>35238424</v>
      </c>
      <c r="F295" s="115" t="s">
        <v>788</v>
      </c>
      <c r="G295" s="115" t="s">
        <v>768</v>
      </c>
      <c r="H295" s="115" t="s">
        <v>767</v>
      </c>
      <c r="I295" s="116">
        <v>477.06</v>
      </c>
    </row>
    <row r="296" spans="1:9" ht="25.5" x14ac:dyDescent="0.25">
      <c r="A296" s="236">
        <v>43614</v>
      </c>
      <c r="B296" s="115" t="s">
        <v>775</v>
      </c>
      <c r="C296" s="240">
        <v>26007054319726</v>
      </c>
      <c r="D296" s="115" t="s">
        <v>780</v>
      </c>
      <c r="E296" s="115">
        <v>40108934</v>
      </c>
      <c r="F296" s="115" t="s">
        <v>1037</v>
      </c>
      <c r="G296" s="115" t="s">
        <v>776</v>
      </c>
      <c r="H296" s="115" t="s">
        <v>235</v>
      </c>
      <c r="I296" s="116">
        <v>498.85</v>
      </c>
    </row>
    <row r="297" spans="1:9" ht="25.5" x14ac:dyDescent="0.25">
      <c r="A297" s="236">
        <v>43614</v>
      </c>
      <c r="B297" s="115" t="s">
        <v>771</v>
      </c>
      <c r="C297" s="240">
        <v>2600232660001</v>
      </c>
      <c r="D297" s="115" t="s">
        <v>1048</v>
      </c>
      <c r="E297" s="115">
        <v>31175036</v>
      </c>
      <c r="F297" s="115" t="s">
        <v>1011</v>
      </c>
      <c r="G297" s="115" t="s">
        <v>776</v>
      </c>
      <c r="H297" s="115" t="s">
        <v>235</v>
      </c>
      <c r="I297" s="116">
        <v>2222</v>
      </c>
    </row>
    <row r="298" spans="1:9" ht="38.25" x14ac:dyDescent="0.25">
      <c r="A298" s="236">
        <v>43614</v>
      </c>
      <c r="B298" s="115" t="s">
        <v>775</v>
      </c>
      <c r="C298" s="240">
        <v>65108918400410</v>
      </c>
      <c r="D298" s="115" t="s">
        <v>775</v>
      </c>
      <c r="E298" s="115">
        <v>14360570</v>
      </c>
      <c r="F298" s="115" t="s">
        <v>552</v>
      </c>
      <c r="G298" s="115" t="s">
        <v>774</v>
      </c>
      <c r="H298" s="115" t="s">
        <v>235</v>
      </c>
      <c r="I298" s="116">
        <v>3</v>
      </c>
    </row>
    <row r="299" spans="1:9" ht="38.25" x14ac:dyDescent="0.25">
      <c r="A299" s="236">
        <v>43614</v>
      </c>
      <c r="B299" s="115" t="s">
        <v>775</v>
      </c>
      <c r="C299" s="240">
        <v>65108918400410</v>
      </c>
      <c r="D299" s="115" t="s">
        <v>775</v>
      </c>
      <c r="E299" s="115">
        <v>14360570</v>
      </c>
      <c r="F299" s="115" t="s">
        <v>552</v>
      </c>
      <c r="G299" s="115" t="s">
        <v>774</v>
      </c>
      <c r="H299" s="115" t="s">
        <v>235</v>
      </c>
      <c r="I299" s="116">
        <v>3</v>
      </c>
    </row>
    <row r="300" spans="1:9" ht="25.5" x14ac:dyDescent="0.25">
      <c r="A300" s="236">
        <v>43614</v>
      </c>
      <c r="B300" s="115" t="s">
        <v>1021</v>
      </c>
      <c r="C300" s="240">
        <v>260010447749300</v>
      </c>
      <c r="D300" s="115" t="s">
        <v>1022</v>
      </c>
      <c r="E300" s="235" t="s">
        <v>1023</v>
      </c>
      <c r="F300" s="115" t="s">
        <v>553</v>
      </c>
      <c r="G300" s="115" t="s">
        <v>951</v>
      </c>
      <c r="H300" s="115" t="s">
        <v>235</v>
      </c>
      <c r="I300" s="116">
        <v>73.2</v>
      </c>
    </row>
    <row r="301" spans="1:9" ht="25.5" x14ac:dyDescent="0.25">
      <c r="A301" s="236">
        <v>43614</v>
      </c>
      <c r="B301" s="115" t="s">
        <v>1021</v>
      </c>
      <c r="C301" s="240">
        <v>260010447749300</v>
      </c>
      <c r="D301" s="115" t="s">
        <v>1022</v>
      </c>
      <c r="E301" s="235" t="s">
        <v>1023</v>
      </c>
      <c r="F301" s="115" t="s">
        <v>553</v>
      </c>
      <c r="G301" s="115" t="s">
        <v>951</v>
      </c>
      <c r="H301" s="115" t="s">
        <v>235</v>
      </c>
      <c r="I301" s="116">
        <v>410</v>
      </c>
    </row>
    <row r="302" spans="1:9" ht="38.25" x14ac:dyDescent="0.25">
      <c r="A302" s="236">
        <v>43619</v>
      </c>
      <c r="B302" s="115" t="s">
        <v>775</v>
      </c>
      <c r="C302" s="240">
        <v>65106918100400</v>
      </c>
      <c r="D302" s="115" t="s">
        <v>775</v>
      </c>
      <c r="E302" s="115">
        <v>14360570</v>
      </c>
      <c r="F302" s="115" t="s">
        <v>552</v>
      </c>
      <c r="G302" s="115" t="s">
        <v>795</v>
      </c>
      <c r="H302" s="115" t="s">
        <v>235</v>
      </c>
      <c r="I302" s="116">
        <v>100</v>
      </c>
    </row>
    <row r="303" spans="1:9" ht="38.25" x14ac:dyDescent="0.25">
      <c r="A303" s="236">
        <v>43620</v>
      </c>
      <c r="B303" s="115" t="s">
        <v>775</v>
      </c>
      <c r="C303" s="240">
        <v>65108918400410</v>
      </c>
      <c r="D303" s="115" t="s">
        <v>775</v>
      </c>
      <c r="E303" s="115">
        <v>14360570</v>
      </c>
      <c r="F303" s="115" t="s">
        <v>552</v>
      </c>
      <c r="G303" s="115" t="s">
        <v>774</v>
      </c>
      <c r="H303" s="115" t="s">
        <v>235</v>
      </c>
      <c r="I303" s="116">
        <v>3</v>
      </c>
    </row>
    <row r="304" spans="1:9" ht="38.25" x14ac:dyDescent="0.25">
      <c r="A304" s="236">
        <v>43620</v>
      </c>
      <c r="B304" s="115" t="s">
        <v>775</v>
      </c>
      <c r="C304" s="240">
        <v>65108918400410</v>
      </c>
      <c r="D304" s="115" t="s">
        <v>775</v>
      </c>
      <c r="E304" s="115">
        <v>14360570</v>
      </c>
      <c r="F304" s="115" t="s">
        <v>552</v>
      </c>
      <c r="G304" s="115" t="s">
        <v>774</v>
      </c>
      <c r="H304" s="115" t="s">
        <v>235</v>
      </c>
      <c r="I304" s="116">
        <v>3</v>
      </c>
    </row>
    <row r="305" spans="1:9" ht="38.25" x14ac:dyDescent="0.25">
      <c r="A305" s="236">
        <v>43620</v>
      </c>
      <c r="B305" s="115" t="s">
        <v>775</v>
      </c>
      <c r="C305" s="240">
        <v>65108918400410</v>
      </c>
      <c r="D305" s="115" t="s">
        <v>775</v>
      </c>
      <c r="E305" s="115">
        <v>14360570</v>
      </c>
      <c r="F305" s="115" t="s">
        <v>552</v>
      </c>
      <c r="G305" s="115" t="s">
        <v>774</v>
      </c>
      <c r="H305" s="115" t="s">
        <v>235</v>
      </c>
      <c r="I305" s="116">
        <v>3</v>
      </c>
    </row>
    <row r="306" spans="1:9" ht="38.25" x14ac:dyDescent="0.25">
      <c r="A306" s="236">
        <v>43620</v>
      </c>
      <c r="B306" s="115" t="s">
        <v>775</v>
      </c>
      <c r="C306" s="240">
        <v>65108918400410</v>
      </c>
      <c r="D306" s="115" t="s">
        <v>775</v>
      </c>
      <c r="E306" s="115">
        <v>14360570</v>
      </c>
      <c r="F306" s="115" t="s">
        <v>552</v>
      </c>
      <c r="G306" s="115" t="s">
        <v>774</v>
      </c>
      <c r="H306" s="115" t="s">
        <v>235</v>
      </c>
      <c r="I306" s="116">
        <v>3</v>
      </c>
    </row>
    <row r="307" spans="1:9" ht="25.5" x14ac:dyDescent="0.25">
      <c r="A307" s="236">
        <v>43620</v>
      </c>
      <c r="B307" s="115" t="s">
        <v>771</v>
      </c>
      <c r="C307" s="240">
        <v>26009050297232</v>
      </c>
      <c r="D307" s="115" t="s">
        <v>782</v>
      </c>
      <c r="E307" s="115">
        <v>39358854</v>
      </c>
      <c r="F307" s="115" t="s">
        <v>553</v>
      </c>
      <c r="G307" s="115" t="s">
        <v>776</v>
      </c>
      <c r="H307" s="115" t="s">
        <v>235</v>
      </c>
      <c r="I307" s="116">
        <v>400</v>
      </c>
    </row>
    <row r="308" spans="1:9" x14ac:dyDescent="0.25">
      <c r="A308" s="236">
        <v>43620</v>
      </c>
      <c r="B308" s="115" t="s">
        <v>794</v>
      </c>
      <c r="C308" s="240">
        <v>2600130117340</v>
      </c>
      <c r="D308" s="115" t="s">
        <v>793</v>
      </c>
      <c r="E308" s="235" t="s">
        <v>792</v>
      </c>
      <c r="F308" s="115" t="s">
        <v>554</v>
      </c>
      <c r="G308" s="115" t="s">
        <v>768</v>
      </c>
      <c r="H308" s="115" t="s">
        <v>767</v>
      </c>
      <c r="I308" s="116">
        <v>1500</v>
      </c>
    </row>
    <row r="309" spans="1:9" x14ac:dyDescent="0.25">
      <c r="A309" s="236">
        <v>43620</v>
      </c>
      <c r="B309" s="115" t="s">
        <v>771</v>
      </c>
      <c r="C309" s="240">
        <v>26004057001802</v>
      </c>
      <c r="D309" s="115" t="s">
        <v>1049</v>
      </c>
      <c r="E309" s="115">
        <v>31161751</v>
      </c>
      <c r="F309" s="115" t="s">
        <v>1028</v>
      </c>
      <c r="G309" s="115" t="s">
        <v>768</v>
      </c>
      <c r="H309" s="115" t="s">
        <v>767</v>
      </c>
      <c r="I309" s="116">
        <v>2700</v>
      </c>
    </row>
    <row r="310" spans="1:9" x14ac:dyDescent="0.25">
      <c r="A310" s="236">
        <v>43620</v>
      </c>
      <c r="B310" s="115" t="s">
        <v>771</v>
      </c>
      <c r="C310" s="240">
        <v>26004057001802</v>
      </c>
      <c r="D310" s="115" t="s">
        <v>1049</v>
      </c>
      <c r="E310" s="115">
        <v>31161751</v>
      </c>
      <c r="F310" s="115" t="s">
        <v>1028</v>
      </c>
      <c r="G310" s="115" t="s">
        <v>768</v>
      </c>
      <c r="H310" s="115" t="s">
        <v>767</v>
      </c>
      <c r="I310" s="116">
        <v>2700</v>
      </c>
    </row>
    <row r="311" spans="1:9" x14ac:dyDescent="0.25">
      <c r="A311" s="236">
        <v>43620</v>
      </c>
      <c r="B311" s="115" t="s">
        <v>771</v>
      </c>
      <c r="C311" s="240">
        <v>26004057001802</v>
      </c>
      <c r="D311" s="115" t="s">
        <v>1049</v>
      </c>
      <c r="E311" s="115">
        <v>31161751</v>
      </c>
      <c r="F311" s="115" t="s">
        <v>1028</v>
      </c>
      <c r="G311" s="115" t="s">
        <v>768</v>
      </c>
      <c r="H311" s="115" t="s">
        <v>767</v>
      </c>
      <c r="I311" s="116">
        <v>2700</v>
      </c>
    </row>
    <row r="312" spans="1:9" ht="25.5" x14ac:dyDescent="0.25">
      <c r="A312" s="236">
        <v>43620</v>
      </c>
      <c r="B312" s="115" t="s">
        <v>779</v>
      </c>
      <c r="C312" s="240">
        <v>26008239194</v>
      </c>
      <c r="D312" s="115" t="s">
        <v>791</v>
      </c>
      <c r="E312" s="235" t="s">
        <v>790</v>
      </c>
      <c r="F312" s="115" t="s">
        <v>789</v>
      </c>
      <c r="G312" s="115" t="s">
        <v>768</v>
      </c>
      <c r="H312" s="115" t="s">
        <v>767</v>
      </c>
      <c r="I312" s="116">
        <v>4000</v>
      </c>
    </row>
    <row r="313" spans="1:9" x14ac:dyDescent="0.25">
      <c r="A313" s="236">
        <v>43620</v>
      </c>
      <c r="B313" s="115" t="s">
        <v>1013</v>
      </c>
      <c r="C313" s="240">
        <v>26000001362987</v>
      </c>
      <c r="D313" s="115" t="s">
        <v>1014</v>
      </c>
      <c r="E313" s="115">
        <v>35238424</v>
      </c>
      <c r="F313" s="115" t="s">
        <v>788</v>
      </c>
      <c r="G313" s="115" t="s">
        <v>768</v>
      </c>
      <c r="H313" s="115" t="s">
        <v>767</v>
      </c>
      <c r="I313" s="116">
        <v>4506.29</v>
      </c>
    </row>
    <row r="314" spans="1:9" ht="38.25" x14ac:dyDescent="0.25">
      <c r="A314" s="236">
        <v>43622</v>
      </c>
      <c r="B314" s="115" t="s">
        <v>775</v>
      </c>
      <c r="C314" s="240">
        <v>65108918400410</v>
      </c>
      <c r="D314" s="115" t="s">
        <v>775</v>
      </c>
      <c r="E314" s="115">
        <v>14360570</v>
      </c>
      <c r="F314" s="115" t="s">
        <v>552</v>
      </c>
      <c r="G314" s="115" t="s">
        <v>774</v>
      </c>
      <c r="H314" s="115" t="s">
        <v>235</v>
      </c>
      <c r="I314" s="116">
        <v>3</v>
      </c>
    </row>
    <row r="315" spans="1:9" ht="38.25" x14ac:dyDescent="0.25">
      <c r="A315" s="236">
        <v>43622</v>
      </c>
      <c r="B315" s="115" t="s">
        <v>775</v>
      </c>
      <c r="C315" s="240">
        <v>65108918400410</v>
      </c>
      <c r="D315" s="115" t="s">
        <v>775</v>
      </c>
      <c r="E315" s="115">
        <v>14360570</v>
      </c>
      <c r="F315" s="115" t="s">
        <v>552</v>
      </c>
      <c r="G315" s="115" t="s">
        <v>774</v>
      </c>
      <c r="H315" s="115" t="s">
        <v>235</v>
      </c>
      <c r="I315" s="116">
        <v>3</v>
      </c>
    </row>
    <row r="316" spans="1:9" ht="38.25" x14ac:dyDescent="0.25">
      <c r="A316" s="236">
        <v>43622</v>
      </c>
      <c r="B316" s="115" t="s">
        <v>775</v>
      </c>
      <c r="C316" s="240">
        <v>65108918400410</v>
      </c>
      <c r="D316" s="115" t="s">
        <v>775</v>
      </c>
      <c r="E316" s="115">
        <v>14360570</v>
      </c>
      <c r="F316" s="115" t="s">
        <v>552</v>
      </c>
      <c r="G316" s="115" t="s">
        <v>774</v>
      </c>
      <c r="H316" s="115" t="s">
        <v>235</v>
      </c>
      <c r="I316" s="116">
        <v>3</v>
      </c>
    </row>
    <row r="317" spans="1:9" ht="25.5" x14ac:dyDescent="0.25">
      <c r="A317" s="236">
        <v>43622</v>
      </c>
      <c r="B317" s="115" t="s">
        <v>787</v>
      </c>
      <c r="C317" s="240">
        <v>26002148873016</v>
      </c>
      <c r="D317" s="115" t="s">
        <v>786</v>
      </c>
      <c r="E317" s="115">
        <v>31720260</v>
      </c>
      <c r="F317" s="115" t="s">
        <v>552</v>
      </c>
      <c r="G317" s="115" t="s">
        <v>951</v>
      </c>
      <c r="H317" s="115" t="s">
        <v>235</v>
      </c>
      <c r="I317" s="116">
        <v>192</v>
      </c>
    </row>
    <row r="318" spans="1:9" x14ac:dyDescent="0.25">
      <c r="A318" s="236">
        <v>43622</v>
      </c>
      <c r="B318" s="115" t="s">
        <v>775</v>
      </c>
      <c r="C318" s="240">
        <v>26001060155090</v>
      </c>
      <c r="D318" s="115" t="s">
        <v>785</v>
      </c>
      <c r="E318" s="235" t="s">
        <v>784</v>
      </c>
      <c r="F318" s="115" t="s">
        <v>783</v>
      </c>
      <c r="G318" s="115" t="s">
        <v>768</v>
      </c>
      <c r="H318" s="115" t="s">
        <v>767</v>
      </c>
      <c r="I318" s="116">
        <v>1200</v>
      </c>
    </row>
    <row r="319" spans="1:9" x14ac:dyDescent="0.25">
      <c r="A319" s="236">
        <v>43622</v>
      </c>
      <c r="B319" s="115" t="s">
        <v>771</v>
      </c>
      <c r="C319" s="240">
        <v>26009050297232</v>
      </c>
      <c r="D319" s="115" t="s">
        <v>782</v>
      </c>
      <c r="E319" s="115">
        <v>39358854</v>
      </c>
      <c r="F319" s="115" t="s">
        <v>553</v>
      </c>
      <c r="G319" s="115" t="s">
        <v>768</v>
      </c>
      <c r="H319" s="115" t="s">
        <v>767</v>
      </c>
      <c r="I319" s="116">
        <v>1478.05</v>
      </c>
    </row>
    <row r="320" spans="1:9" x14ac:dyDescent="0.25">
      <c r="A320" s="236">
        <v>43622</v>
      </c>
      <c r="B320" s="115" t="s">
        <v>775</v>
      </c>
      <c r="C320" s="240">
        <v>26002050020848</v>
      </c>
      <c r="D320" s="115" t="s">
        <v>781</v>
      </c>
      <c r="E320" s="115">
        <v>42668402</v>
      </c>
      <c r="F320" s="115" t="s">
        <v>553</v>
      </c>
      <c r="G320" s="115" t="s">
        <v>768</v>
      </c>
      <c r="H320" s="115" t="s">
        <v>767</v>
      </c>
      <c r="I320" s="116">
        <v>23263.13</v>
      </c>
    </row>
    <row r="321" spans="1:9" ht="38.25" x14ac:dyDescent="0.25">
      <c r="A321" s="236">
        <v>43628</v>
      </c>
      <c r="B321" s="115" t="s">
        <v>775</v>
      </c>
      <c r="C321" s="240">
        <v>65108918400410</v>
      </c>
      <c r="D321" s="115" t="s">
        <v>775</v>
      </c>
      <c r="E321" s="115">
        <v>14360570</v>
      </c>
      <c r="F321" s="115" t="s">
        <v>552</v>
      </c>
      <c r="G321" s="115" t="s">
        <v>774</v>
      </c>
      <c r="H321" s="115" t="s">
        <v>235</v>
      </c>
      <c r="I321" s="116">
        <v>3</v>
      </c>
    </row>
    <row r="322" spans="1:9" ht="25.5" x14ac:dyDescent="0.25">
      <c r="A322" s="236">
        <v>43628</v>
      </c>
      <c r="B322" s="115" t="s">
        <v>775</v>
      </c>
      <c r="C322" s="240">
        <v>26007054319726</v>
      </c>
      <c r="D322" s="115" t="s">
        <v>780</v>
      </c>
      <c r="E322" s="115">
        <v>40108934</v>
      </c>
      <c r="F322" s="115" t="s">
        <v>1037</v>
      </c>
      <c r="G322" s="115" t="s">
        <v>776</v>
      </c>
      <c r="H322" s="115" t="s">
        <v>235</v>
      </c>
      <c r="I322" s="116">
        <v>498.85</v>
      </c>
    </row>
    <row r="323" spans="1:9" ht="25.5" x14ac:dyDescent="0.25">
      <c r="A323" s="236">
        <v>43628</v>
      </c>
      <c r="B323" s="115" t="s">
        <v>779</v>
      </c>
      <c r="C323" s="240">
        <v>26001613171</v>
      </c>
      <c r="D323" s="115" t="s">
        <v>778</v>
      </c>
      <c r="E323" s="115">
        <v>32967869</v>
      </c>
      <c r="F323" s="115" t="s">
        <v>554</v>
      </c>
      <c r="G323" s="115" t="s">
        <v>768</v>
      </c>
      <c r="H323" s="115" t="s">
        <v>767</v>
      </c>
      <c r="I323" s="116">
        <v>7677.33</v>
      </c>
    </row>
    <row r="324" spans="1:9" ht="25.5" x14ac:dyDescent="0.25">
      <c r="A324" s="236">
        <v>43628</v>
      </c>
      <c r="B324" s="115" t="s">
        <v>775</v>
      </c>
      <c r="C324" s="240">
        <v>26007056133978</v>
      </c>
      <c r="D324" s="115" t="s">
        <v>777</v>
      </c>
      <c r="E324" s="115">
        <v>40681039</v>
      </c>
      <c r="F324" s="115" t="s">
        <v>552</v>
      </c>
      <c r="G324" s="115" t="s">
        <v>776</v>
      </c>
      <c r="H324" s="115" t="s">
        <v>235</v>
      </c>
      <c r="I324" s="116">
        <v>17735.669999999998</v>
      </c>
    </row>
    <row r="325" spans="1:9" ht="38.25" x14ac:dyDescent="0.25">
      <c r="A325" s="236">
        <v>43628</v>
      </c>
      <c r="B325" s="115" t="s">
        <v>775</v>
      </c>
      <c r="C325" s="240">
        <v>65108918400410</v>
      </c>
      <c r="D325" s="115" t="s">
        <v>775</v>
      </c>
      <c r="E325" s="115">
        <v>14360570</v>
      </c>
      <c r="F325" s="115" t="s">
        <v>552</v>
      </c>
      <c r="G325" s="115" t="s">
        <v>774</v>
      </c>
      <c r="H325" s="115" t="s">
        <v>235</v>
      </c>
      <c r="I325" s="116">
        <v>3</v>
      </c>
    </row>
    <row r="326" spans="1:9" ht="38.25" x14ac:dyDescent="0.25">
      <c r="A326" s="236">
        <v>43629</v>
      </c>
      <c r="B326" s="115" t="s">
        <v>775</v>
      </c>
      <c r="C326" s="240">
        <v>65108918400410</v>
      </c>
      <c r="D326" s="115" t="s">
        <v>775</v>
      </c>
      <c r="E326" s="115">
        <v>14360570</v>
      </c>
      <c r="F326" s="115" t="s">
        <v>552</v>
      </c>
      <c r="G326" s="115" t="s">
        <v>774</v>
      </c>
      <c r="H326" s="115" t="s">
        <v>235</v>
      </c>
      <c r="I326" s="116">
        <v>3</v>
      </c>
    </row>
    <row r="327" spans="1:9" ht="38.25" x14ac:dyDescent="0.25">
      <c r="A327" s="236">
        <v>43629</v>
      </c>
      <c r="B327" s="115" t="s">
        <v>775</v>
      </c>
      <c r="C327" s="240">
        <v>65108918400410</v>
      </c>
      <c r="D327" s="115" t="s">
        <v>775</v>
      </c>
      <c r="E327" s="115">
        <v>14360570</v>
      </c>
      <c r="F327" s="115" t="s">
        <v>552</v>
      </c>
      <c r="G327" s="115" t="s">
        <v>774</v>
      </c>
      <c r="H327" s="115" t="s">
        <v>235</v>
      </c>
      <c r="I327" s="116">
        <v>3</v>
      </c>
    </row>
    <row r="328" spans="1:9" ht="38.25" x14ac:dyDescent="0.25">
      <c r="A328" s="236">
        <v>43634</v>
      </c>
      <c r="B328" s="115" t="s">
        <v>775</v>
      </c>
      <c r="C328" s="240">
        <v>65108918400410</v>
      </c>
      <c r="D328" s="115" t="s">
        <v>775</v>
      </c>
      <c r="E328" s="115">
        <v>14360570</v>
      </c>
      <c r="F328" s="115" t="s">
        <v>552</v>
      </c>
      <c r="G328" s="115" t="s">
        <v>774</v>
      </c>
      <c r="H328" s="115" t="s">
        <v>235</v>
      </c>
      <c r="I328" s="116">
        <v>3</v>
      </c>
    </row>
    <row r="329" spans="1:9" ht="25.5" x14ac:dyDescent="0.25">
      <c r="A329" s="236">
        <v>43634</v>
      </c>
      <c r="B329" s="115" t="s">
        <v>1043</v>
      </c>
      <c r="C329" s="240">
        <v>26000500289749</v>
      </c>
      <c r="D329" s="115" t="s">
        <v>1044</v>
      </c>
      <c r="E329" s="235" t="s">
        <v>1045</v>
      </c>
      <c r="F329" s="115" t="s">
        <v>368</v>
      </c>
      <c r="G329" s="115" t="s">
        <v>776</v>
      </c>
      <c r="H329" s="115" t="s">
        <v>235</v>
      </c>
      <c r="I329" s="116">
        <v>600</v>
      </c>
    </row>
    <row r="330" spans="1:9" ht="38.25" x14ac:dyDescent="0.25">
      <c r="A330" s="236">
        <v>43635</v>
      </c>
      <c r="B330" s="115" t="s">
        <v>775</v>
      </c>
      <c r="C330" s="240">
        <v>65108918400410</v>
      </c>
      <c r="D330" s="115" t="s">
        <v>775</v>
      </c>
      <c r="E330" s="115">
        <v>14360570</v>
      </c>
      <c r="F330" s="115" t="s">
        <v>552</v>
      </c>
      <c r="G330" s="115" t="s">
        <v>774</v>
      </c>
      <c r="H330" s="115" t="s">
        <v>235</v>
      </c>
      <c r="I330" s="116">
        <v>3</v>
      </c>
    </row>
    <row r="331" spans="1:9" ht="25.5" x14ac:dyDescent="0.25">
      <c r="A331" s="236">
        <v>43635</v>
      </c>
      <c r="B331" s="115" t="s">
        <v>1050</v>
      </c>
      <c r="C331" s="240">
        <v>37318027000016</v>
      </c>
      <c r="D331" s="115" t="s">
        <v>1051</v>
      </c>
      <c r="E331" s="235" t="s">
        <v>1052</v>
      </c>
      <c r="F331" s="115" t="s">
        <v>552</v>
      </c>
      <c r="G331" s="115" t="s">
        <v>776</v>
      </c>
      <c r="H331" s="115" t="s">
        <v>235</v>
      </c>
      <c r="I331" s="116">
        <v>4173000</v>
      </c>
    </row>
    <row r="332" spans="1:9" ht="38.25" x14ac:dyDescent="0.25">
      <c r="A332" s="236">
        <v>43635</v>
      </c>
      <c r="B332" s="115" t="s">
        <v>775</v>
      </c>
      <c r="C332" s="240">
        <v>65108918400410</v>
      </c>
      <c r="D332" s="115" t="s">
        <v>775</v>
      </c>
      <c r="E332" s="115">
        <v>14360570</v>
      </c>
      <c r="F332" s="115" t="s">
        <v>552</v>
      </c>
      <c r="G332" s="115" t="s">
        <v>774</v>
      </c>
      <c r="H332" s="115" t="s">
        <v>235</v>
      </c>
      <c r="I332" s="116">
        <v>3</v>
      </c>
    </row>
    <row r="333" spans="1:9" ht="38.25" x14ac:dyDescent="0.25">
      <c r="A333" s="236">
        <v>43635</v>
      </c>
      <c r="B333" s="115" t="s">
        <v>775</v>
      </c>
      <c r="C333" s="240">
        <v>65108918400410</v>
      </c>
      <c r="D333" s="115" t="s">
        <v>775</v>
      </c>
      <c r="E333" s="115">
        <v>14360570</v>
      </c>
      <c r="F333" s="115" t="s">
        <v>552</v>
      </c>
      <c r="G333" s="115" t="s">
        <v>774</v>
      </c>
      <c r="H333" s="115" t="s">
        <v>235</v>
      </c>
      <c r="I333" s="116">
        <v>3</v>
      </c>
    </row>
    <row r="334" spans="1:9" ht="38.25" x14ac:dyDescent="0.25">
      <c r="A334" s="236">
        <v>43635</v>
      </c>
      <c r="B334" s="115" t="s">
        <v>775</v>
      </c>
      <c r="C334" s="240">
        <v>65108918400410</v>
      </c>
      <c r="D334" s="115" t="s">
        <v>775</v>
      </c>
      <c r="E334" s="115">
        <v>14360570</v>
      </c>
      <c r="F334" s="115" t="s">
        <v>552</v>
      </c>
      <c r="G334" s="115" t="s">
        <v>774</v>
      </c>
      <c r="H334" s="115" t="s">
        <v>235</v>
      </c>
      <c r="I334" s="116">
        <v>3</v>
      </c>
    </row>
    <row r="335" spans="1:9" ht="38.25" x14ac:dyDescent="0.25">
      <c r="A335" s="236">
        <v>43635</v>
      </c>
      <c r="B335" s="115" t="s">
        <v>775</v>
      </c>
      <c r="C335" s="240">
        <v>65108918400410</v>
      </c>
      <c r="D335" s="115" t="s">
        <v>775</v>
      </c>
      <c r="E335" s="115">
        <v>14360570</v>
      </c>
      <c r="F335" s="115" t="s">
        <v>552</v>
      </c>
      <c r="G335" s="115" t="s">
        <v>774</v>
      </c>
      <c r="H335" s="115" t="s">
        <v>235</v>
      </c>
      <c r="I335" s="116">
        <v>3</v>
      </c>
    </row>
    <row r="336" spans="1:9" ht="25.5" x14ac:dyDescent="0.25">
      <c r="A336" s="236">
        <v>43635</v>
      </c>
      <c r="B336" s="115" t="s">
        <v>1050</v>
      </c>
      <c r="C336" s="240">
        <v>37318027000016</v>
      </c>
      <c r="D336" s="115" t="s">
        <v>1051</v>
      </c>
      <c r="E336" s="235" t="s">
        <v>1052</v>
      </c>
      <c r="F336" s="115" t="s">
        <v>552</v>
      </c>
      <c r="G336" s="115" t="s">
        <v>776</v>
      </c>
      <c r="H336" s="115" t="s">
        <v>235</v>
      </c>
      <c r="I336" s="116">
        <v>41730</v>
      </c>
    </row>
    <row r="337" spans="1:9" ht="25.5" x14ac:dyDescent="0.25">
      <c r="A337" s="236">
        <v>43635</v>
      </c>
      <c r="B337" s="115" t="s">
        <v>1050</v>
      </c>
      <c r="C337" s="240">
        <v>37318027000016</v>
      </c>
      <c r="D337" s="115" t="s">
        <v>1051</v>
      </c>
      <c r="E337" s="235" t="s">
        <v>1052</v>
      </c>
      <c r="F337" s="115" t="s">
        <v>552</v>
      </c>
      <c r="G337" s="115" t="s">
        <v>776</v>
      </c>
      <c r="H337" s="115" t="s">
        <v>235</v>
      </c>
      <c r="I337" s="116">
        <v>41730</v>
      </c>
    </row>
    <row r="338" spans="1:9" ht="25.5" x14ac:dyDescent="0.25">
      <c r="A338" s="236">
        <v>43635</v>
      </c>
      <c r="B338" s="115" t="s">
        <v>1050</v>
      </c>
      <c r="C338" s="240">
        <v>37318027000016</v>
      </c>
      <c r="D338" s="115" t="s">
        <v>1051</v>
      </c>
      <c r="E338" s="235" t="s">
        <v>1052</v>
      </c>
      <c r="F338" s="115" t="s">
        <v>552</v>
      </c>
      <c r="G338" s="115" t="s">
        <v>776</v>
      </c>
      <c r="H338" s="115" t="s">
        <v>235</v>
      </c>
      <c r="I338" s="116">
        <v>41730</v>
      </c>
    </row>
    <row r="339" spans="1:9" ht="25.5" x14ac:dyDescent="0.25">
      <c r="A339" s="236">
        <v>43635</v>
      </c>
      <c r="B339" s="115" t="s">
        <v>1050</v>
      </c>
      <c r="C339" s="240">
        <v>37318027000016</v>
      </c>
      <c r="D339" s="115" t="s">
        <v>1051</v>
      </c>
      <c r="E339" s="235" t="s">
        <v>1052</v>
      </c>
      <c r="F339" s="115" t="s">
        <v>552</v>
      </c>
      <c r="G339" s="115" t="s">
        <v>776</v>
      </c>
      <c r="H339" s="115" t="s">
        <v>235</v>
      </c>
      <c r="I339" s="116">
        <v>41730</v>
      </c>
    </row>
    <row r="340" spans="1:9" ht="38.25" x14ac:dyDescent="0.25">
      <c r="A340" s="236">
        <v>43635</v>
      </c>
      <c r="B340" s="115" t="s">
        <v>775</v>
      </c>
      <c r="C340" s="240">
        <v>65108918400410</v>
      </c>
      <c r="D340" s="115" t="s">
        <v>775</v>
      </c>
      <c r="E340" s="115">
        <v>14360570</v>
      </c>
      <c r="F340" s="115" t="s">
        <v>552</v>
      </c>
      <c r="G340" s="115" t="s">
        <v>774</v>
      </c>
      <c r="H340" s="115" t="s">
        <v>235</v>
      </c>
      <c r="I340" s="116">
        <v>3</v>
      </c>
    </row>
    <row r="341" spans="1:9" ht="25.5" x14ac:dyDescent="0.25">
      <c r="A341" s="236">
        <v>43635</v>
      </c>
      <c r="B341" s="115" t="s">
        <v>1050</v>
      </c>
      <c r="C341" s="240">
        <v>37318027000016</v>
      </c>
      <c r="D341" s="115" t="s">
        <v>1051</v>
      </c>
      <c r="E341" s="235" t="s">
        <v>1052</v>
      </c>
      <c r="F341" s="115" t="s">
        <v>552</v>
      </c>
      <c r="G341" s="115" t="s">
        <v>776</v>
      </c>
      <c r="H341" s="115" t="s">
        <v>235</v>
      </c>
      <c r="I341" s="116">
        <v>41730</v>
      </c>
    </row>
    <row r="342" spans="1:9" ht="38.25" x14ac:dyDescent="0.25">
      <c r="A342" s="236">
        <v>43643</v>
      </c>
      <c r="B342" s="115" t="s">
        <v>775</v>
      </c>
      <c r="C342" s="240">
        <v>65108918400410</v>
      </c>
      <c r="D342" s="115" t="s">
        <v>775</v>
      </c>
      <c r="E342" s="115">
        <v>14360570</v>
      </c>
      <c r="F342" s="115" t="s">
        <v>552</v>
      </c>
      <c r="G342" s="115" t="s">
        <v>774</v>
      </c>
      <c r="H342" s="115" t="s">
        <v>235</v>
      </c>
      <c r="I342" s="116">
        <v>3</v>
      </c>
    </row>
    <row r="343" spans="1:9" ht="25.5" x14ac:dyDescent="0.25">
      <c r="A343" s="236">
        <v>43643</v>
      </c>
      <c r="B343" s="115" t="s">
        <v>773</v>
      </c>
      <c r="C343" s="240">
        <v>26003101949001</v>
      </c>
      <c r="D343" s="115" t="s">
        <v>772</v>
      </c>
      <c r="E343" s="115">
        <v>21560766</v>
      </c>
      <c r="F343" s="115" t="s">
        <v>552</v>
      </c>
      <c r="G343" s="115" t="s">
        <v>951</v>
      </c>
      <c r="H343" s="115" t="s">
        <v>235</v>
      </c>
      <c r="I343" s="116">
        <v>1903.3</v>
      </c>
    </row>
    <row r="344" spans="1:9" ht="25.5" x14ac:dyDescent="0.25">
      <c r="A344" s="236">
        <v>43643</v>
      </c>
      <c r="B344" s="115" t="s">
        <v>771</v>
      </c>
      <c r="C344" s="240">
        <v>26001057001504</v>
      </c>
      <c r="D344" s="115" t="s">
        <v>770</v>
      </c>
      <c r="E344" s="115">
        <v>34769052</v>
      </c>
      <c r="F344" s="115" t="s">
        <v>769</v>
      </c>
      <c r="G344" s="115" t="s">
        <v>768</v>
      </c>
      <c r="H344" s="115" t="s">
        <v>767</v>
      </c>
      <c r="I344" s="116">
        <v>2025</v>
      </c>
    </row>
    <row r="345" spans="1:9" x14ac:dyDescent="0.25">
      <c r="A345" s="212"/>
      <c r="B345" s="212"/>
      <c r="C345" s="212"/>
      <c r="D345" s="212"/>
      <c r="E345" s="212"/>
      <c r="F345" s="212"/>
      <c r="G345" s="212"/>
      <c r="H345" s="212"/>
      <c r="I345" s="212"/>
    </row>
    <row r="346" spans="1:9" ht="38.25" x14ac:dyDescent="0.25">
      <c r="A346" s="213">
        <v>43647</v>
      </c>
      <c r="B346" s="212" t="s">
        <v>775</v>
      </c>
      <c r="C346" s="218">
        <v>65106918100400</v>
      </c>
      <c r="D346" s="212" t="s">
        <v>775</v>
      </c>
      <c r="E346" s="212">
        <v>14360570</v>
      </c>
      <c r="F346" s="212" t="s">
        <v>552</v>
      </c>
      <c r="G346" s="212" t="s">
        <v>795</v>
      </c>
      <c r="H346" s="219" t="s">
        <v>235</v>
      </c>
      <c r="I346" s="216">
        <v>100</v>
      </c>
    </row>
    <row r="347" spans="1:9" ht="25.5" x14ac:dyDescent="0.25">
      <c r="A347" s="213">
        <v>43647</v>
      </c>
      <c r="B347" s="212" t="s">
        <v>924</v>
      </c>
      <c r="C347" s="218">
        <v>26001047749300</v>
      </c>
      <c r="D347" s="212" t="s">
        <v>925</v>
      </c>
      <c r="E347" s="219" t="s">
        <v>927</v>
      </c>
      <c r="F347" s="212" t="s">
        <v>926</v>
      </c>
      <c r="G347" s="219" t="s">
        <v>951</v>
      </c>
      <c r="H347" s="219" t="s">
        <v>235</v>
      </c>
      <c r="I347" s="216">
        <v>146.4</v>
      </c>
    </row>
    <row r="348" spans="1:9" ht="25.5" x14ac:dyDescent="0.25">
      <c r="A348" s="213">
        <v>43648</v>
      </c>
      <c r="B348" s="212" t="s">
        <v>924</v>
      </c>
      <c r="C348" s="218">
        <v>26001047749301</v>
      </c>
      <c r="D348" s="212" t="s">
        <v>925</v>
      </c>
      <c r="E348" s="212" t="s">
        <v>927</v>
      </c>
      <c r="F348" s="212" t="s">
        <v>926</v>
      </c>
      <c r="G348" s="219" t="s">
        <v>951</v>
      </c>
      <c r="H348" s="219" t="s">
        <v>235</v>
      </c>
      <c r="I348" s="216">
        <v>820</v>
      </c>
    </row>
    <row r="349" spans="1:9" ht="38.25" x14ac:dyDescent="0.25">
      <c r="A349" s="213">
        <v>43647</v>
      </c>
      <c r="B349" s="212" t="s">
        <v>804</v>
      </c>
      <c r="C349" s="218">
        <v>65108918400410</v>
      </c>
      <c r="D349" s="212" t="s">
        <v>803</v>
      </c>
      <c r="E349" s="212">
        <v>14360570</v>
      </c>
      <c r="F349" s="212" t="s">
        <v>552</v>
      </c>
      <c r="G349" s="212" t="s">
        <v>774</v>
      </c>
      <c r="H349" s="219" t="s">
        <v>235</v>
      </c>
      <c r="I349" s="216">
        <v>3</v>
      </c>
    </row>
    <row r="350" spans="1:9" ht="38.25" x14ac:dyDescent="0.25">
      <c r="A350" s="213">
        <v>43647</v>
      </c>
      <c r="B350" s="212" t="s">
        <v>804</v>
      </c>
      <c r="C350" s="218">
        <v>65108918400410</v>
      </c>
      <c r="D350" s="212" t="s">
        <v>803</v>
      </c>
      <c r="E350" s="212">
        <v>14360570</v>
      </c>
      <c r="F350" s="212" t="s">
        <v>552</v>
      </c>
      <c r="G350" s="212" t="s">
        <v>774</v>
      </c>
      <c r="H350" s="219" t="s">
        <v>235</v>
      </c>
      <c r="I350" s="216">
        <v>3</v>
      </c>
    </row>
    <row r="351" spans="1:9" ht="38.25" x14ac:dyDescent="0.25">
      <c r="A351" s="213">
        <v>43650</v>
      </c>
      <c r="B351" s="212" t="s">
        <v>804</v>
      </c>
      <c r="C351" s="218">
        <v>65108918400410</v>
      </c>
      <c r="D351" s="212" t="s">
        <v>803</v>
      </c>
      <c r="E351" s="212">
        <v>14360570</v>
      </c>
      <c r="F351" s="212" t="s">
        <v>552</v>
      </c>
      <c r="G351" s="212" t="s">
        <v>774</v>
      </c>
      <c r="H351" s="219" t="s">
        <v>235</v>
      </c>
      <c r="I351" s="216">
        <v>3</v>
      </c>
    </row>
    <row r="352" spans="1:9" ht="38.25" x14ac:dyDescent="0.25">
      <c r="A352" s="213">
        <v>43650</v>
      </c>
      <c r="B352" s="212" t="s">
        <v>804</v>
      </c>
      <c r="C352" s="218">
        <v>65108918400411</v>
      </c>
      <c r="D352" s="212" t="s">
        <v>803</v>
      </c>
      <c r="E352" s="212">
        <v>14360570</v>
      </c>
      <c r="F352" s="212" t="s">
        <v>552</v>
      </c>
      <c r="G352" s="212" t="s">
        <v>774</v>
      </c>
      <c r="H352" s="219" t="s">
        <v>235</v>
      </c>
      <c r="I352" s="216">
        <v>3</v>
      </c>
    </row>
    <row r="353" spans="1:9" ht="38.25" x14ac:dyDescent="0.25">
      <c r="A353" s="213">
        <v>43650</v>
      </c>
      <c r="B353" s="212" t="s">
        <v>804</v>
      </c>
      <c r="C353" s="218">
        <v>65108918400412</v>
      </c>
      <c r="D353" s="212" t="s">
        <v>803</v>
      </c>
      <c r="E353" s="212">
        <v>14360570</v>
      </c>
      <c r="F353" s="212" t="s">
        <v>552</v>
      </c>
      <c r="G353" s="212" t="s">
        <v>774</v>
      </c>
      <c r="H353" s="219" t="s">
        <v>235</v>
      </c>
      <c r="I353" s="216">
        <v>3</v>
      </c>
    </row>
    <row r="354" spans="1:9" ht="25.5" x14ac:dyDescent="0.25">
      <c r="A354" s="213">
        <v>43650</v>
      </c>
      <c r="B354" s="212" t="s">
        <v>771</v>
      </c>
      <c r="C354" s="218">
        <v>26009050297232</v>
      </c>
      <c r="D354" s="212" t="s">
        <v>928</v>
      </c>
      <c r="E354" s="212">
        <v>39358854</v>
      </c>
      <c r="F354" s="212" t="s">
        <v>926</v>
      </c>
      <c r="G354" s="212" t="s">
        <v>776</v>
      </c>
      <c r="H354" s="219" t="s">
        <v>235</v>
      </c>
      <c r="I354" s="216">
        <v>400</v>
      </c>
    </row>
    <row r="355" spans="1:9" ht="25.5" x14ac:dyDescent="0.25">
      <c r="A355" s="213">
        <v>43650</v>
      </c>
      <c r="B355" s="212" t="s">
        <v>787</v>
      </c>
      <c r="C355" s="218">
        <v>26002148873016</v>
      </c>
      <c r="D355" s="212" t="s">
        <v>786</v>
      </c>
      <c r="E355" s="212">
        <v>31720260</v>
      </c>
      <c r="F355" s="212" t="s">
        <v>552</v>
      </c>
      <c r="G355" s="219" t="s">
        <v>951</v>
      </c>
      <c r="H355" s="219" t="s">
        <v>235</v>
      </c>
      <c r="I355" s="216">
        <v>540</v>
      </c>
    </row>
    <row r="356" spans="1:9" ht="38.25" x14ac:dyDescent="0.25">
      <c r="A356" s="213">
        <v>43650</v>
      </c>
      <c r="B356" s="212" t="s">
        <v>804</v>
      </c>
      <c r="C356" s="218">
        <v>65108918400412</v>
      </c>
      <c r="D356" s="212" t="s">
        <v>803</v>
      </c>
      <c r="E356" s="212">
        <v>14360570</v>
      </c>
      <c r="F356" s="212" t="s">
        <v>552</v>
      </c>
      <c r="G356" s="212" t="s">
        <v>774</v>
      </c>
      <c r="H356" s="219" t="s">
        <v>235</v>
      </c>
      <c r="I356" s="216">
        <v>3</v>
      </c>
    </row>
    <row r="357" spans="1:9" ht="25.5" x14ac:dyDescent="0.25">
      <c r="A357" s="213">
        <v>43650</v>
      </c>
      <c r="B357" s="212" t="s">
        <v>787</v>
      </c>
      <c r="C357" s="218">
        <v>26002148873016</v>
      </c>
      <c r="D357" s="212" t="s">
        <v>786</v>
      </c>
      <c r="E357" s="212">
        <v>31720260</v>
      </c>
      <c r="F357" s="212" t="s">
        <v>552</v>
      </c>
      <c r="G357" s="219" t="s">
        <v>951</v>
      </c>
      <c r="H357" s="219" t="s">
        <v>235</v>
      </c>
      <c r="I357" s="216">
        <v>192</v>
      </c>
    </row>
    <row r="358" spans="1:9" ht="38.25" x14ac:dyDescent="0.25">
      <c r="A358" s="213">
        <v>43651</v>
      </c>
      <c r="B358" s="212" t="s">
        <v>804</v>
      </c>
      <c r="C358" s="218">
        <v>65108918400411</v>
      </c>
      <c r="D358" s="212" t="s">
        <v>803</v>
      </c>
      <c r="E358" s="212">
        <v>14360570</v>
      </c>
      <c r="F358" s="212" t="s">
        <v>552</v>
      </c>
      <c r="G358" s="212" t="s">
        <v>774</v>
      </c>
      <c r="H358" s="219" t="s">
        <v>235</v>
      </c>
      <c r="I358" s="216">
        <v>3</v>
      </c>
    </row>
    <row r="359" spans="1:9" ht="38.25" x14ac:dyDescent="0.25">
      <c r="A359" s="213">
        <v>43651</v>
      </c>
      <c r="B359" s="212" t="s">
        <v>804</v>
      </c>
      <c r="C359" s="218">
        <v>65108918400412</v>
      </c>
      <c r="D359" s="212" t="s">
        <v>803</v>
      </c>
      <c r="E359" s="212">
        <v>14360570</v>
      </c>
      <c r="F359" s="212" t="s">
        <v>552</v>
      </c>
      <c r="G359" s="212" t="s">
        <v>774</v>
      </c>
      <c r="H359" s="219" t="s">
        <v>235</v>
      </c>
      <c r="I359" s="216">
        <v>3</v>
      </c>
    </row>
    <row r="360" spans="1:9" ht="25.5" x14ac:dyDescent="0.25">
      <c r="A360" s="213">
        <v>43651</v>
      </c>
      <c r="B360" s="212" t="s">
        <v>796</v>
      </c>
      <c r="C360" s="218">
        <v>26000315677</v>
      </c>
      <c r="D360" s="212" t="s">
        <v>780</v>
      </c>
      <c r="E360" s="212">
        <v>40108850</v>
      </c>
      <c r="F360" s="212" t="s">
        <v>378</v>
      </c>
      <c r="G360" s="212" t="s">
        <v>776</v>
      </c>
      <c r="H360" s="219" t="s">
        <v>235</v>
      </c>
      <c r="I360" s="216">
        <v>450</v>
      </c>
    </row>
    <row r="361" spans="1:9" ht="38.25" x14ac:dyDescent="0.25">
      <c r="A361" s="213">
        <v>43651</v>
      </c>
      <c r="B361" s="212" t="s">
        <v>775</v>
      </c>
      <c r="C361" s="218">
        <v>65108918400410</v>
      </c>
      <c r="D361" s="212" t="s">
        <v>775</v>
      </c>
      <c r="E361" s="212">
        <v>14360570</v>
      </c>
      <c r="F361" s="212" t="s">
        <v>552</v>
      </c>
      <c r="G361" s="212" t="s">
        <v>774</v>
      </c>
      <c r="H361" s="219" t="s">
        <v>235</v>
      </c>
      <c r="I361" s="216">
        <v>3</v>
      </c>
    </row>
    <row r="362" spans="1:9" x14ac:dyDescent="0.25">
      <c r="A362" s="213">
        <v>43651</v>
      </c>
      <c r="B362" s="212" t="s">
        <v>771</v>
      </c>
      <c r="C362" s="218">
        <v>26009050297232</v>
      </c>
      <c r="D362" s="212" t="s">
        <v>782</v>
      </c>
      <c r="E362" s="212">
        <v>39358854</v>
      </c>
      <c r="F362" s="212" t="s">
        <v>553</v>
      </c>
      <c r="G362" s="212" t="s">
        <v>768</v>
      </c>
      <c r="H362" s="212" t="s">
        <v>767</v>
      </c>
      <c r="I362" s="216">
        <v>1523.98</v>
      </c>
    </row>
    <row r="363" spans="1:9" x14ac:dyDescent="0.25">
      <c r="A363" s="213">
        <v>43651</v>
      </c>
      <c r="B363" s="212" t="s">
        <v>775</v>
      </c>
      <c r="C363" s="218">
        <v>26007056133978</v>
      </c>
      <c r="D363" s="212" t="s">
        <v>777</v>
      </c>
      <c r="E363" s="212">
        <v>40681039</v>
      </c>
      <c r="F363" s="212" t="s">
        <v>552</v>
      </c>
      <c r="G363" s="212" t="s">
        <v>768</v>
      </c>
      <c r="H363" s="212" t="s">
        <v>767</v>
      </c>
      <c r="I363" s="216">
        <v>17735.669999999998</v>
      </c>
    </row>
    <row r="364" spans="1:9" ht="25.5" x14ac:dyDescent="0.25">
      <c r="A364" s="213">
        <v>43654</v>
      </c>
      <c r="B364" s="212" t="s">
        <v>929</v>
      </c>
      <c r="C364" s="218">
        <v>26007054319726</v>
      </c>
      <c r="D364" s="212" t="s">
        <v>780</v>
      </c>
      <c r="E364" s="212">
        <v>40108934</v>
      </c>
      <c r="F364" s="212" t="s">
        <v>930</v>
      </c>
      <c r="G364" s="212" t="s">
        <v>776</v>
      </c>
      <c r="H364" s="219" t="s">
        <v>235</v>
      </c>
      <c r="I364" s="216">
        <v>498.85</v>
      </c>
    </row>
    <row r="365" spans="1:9" x14ac:dyDescent="0.25">
      <c r="A365" s="213">
        <v>43654</v>
      </c>
      <c r="B365" s="212" t="s">
        <v>775</v>
      </c>
      <c r="C365" s="218">
        <v>26002050020848</v>
      </c>
      <c r="D365" s="212" t="s">
        <v>781</v>
      </c>
      <c r="E365" s="212">
        <v>42668402</v>
      </c>
      <c r="F365" s="212" t="s">
        <v>553</v>
      </c>
      <c r="G365" s="212" t="s">
        <v>768</v>
      </c>
      <c r="H365" s="212" t="s">
        <v>767</v>
      </c>
      <c r="I365" s="220">
        <v>23194.03</v>
      </c>
    </row>
    <row r="366" spans="1:9" ht="38.25" x14ac:dyDescent="0.25">
      <c r="A366" s="213">
        <v>43656</v>
      </c>
      <c r="B366" s="212" t="s">
        <v>775</v>
      </c>
      <c r="C366" s="218">
        <v>65108918400410</v>
      </c>
      <c r="D366" s="212" t="s">
        <v>802</v>
      </c>
      <c r="E366" s="212">
        <v>14360570</v>
      </c>
      <c r="F366" s="212" t="s">
        <v>552</v>
      </c>
      <c r="G366" s="212" t="s">
        <v>774</v>
      </c>
      <c r="H366" s="219" t="s">
        <v>235</v>
      </c>
      <c r="I366" s="216">
        <v>3</v>
      </c>
    </row>
    <row r="367" spans="1:9" ht="25.5" x14ac:dyDescent="0.25">
      <c r="A367" s="213">
        <v>43656</v>
      </c>
      <c r="B367" s="212" t="s">
        <v>779</v>
      </c>
      <c r="C367" s="218">
        <v>26001613171</v>
      </c>
      <c r="D367" s="212" t="s">
        <v>778</v>
      </c>
      <c r="E367" s="212">
        <v>32967869</v>
      </c>
      <c r="F367" s="212" t="s">
        <v>554</v>
      </c>
      <c r="G367" s="212" t="s">
        <v>768</v>
      </c>
      <c r="H367" s="212" t="s">
        <v>767</v>
      </c>
      <c r="I367" s="220">
        <v>7795.43</v>
      </c>
    </row>
    <row r="368" spans="1:9" ht="25.5" x14ac:dyDescent="0.25">
      <c r="A368" s="213">
        <v>43662</v>
      </c>
      <c r="B368" s="212" t="s">
        <v>775</v>
      </c>
      <c r="C368" s="218">
        <v>26009055711478</v>
      </c>
      <c r="D368" s="212" t="s">
        <v>931</v>
      </c>
      <c r="E368" s="212">
        <v>38625897</v>
      </c>
      <c r="F368" s="212" t="s">
        <v>923</v>
      </c>
      <c r="G368" s="212" t="s">
        <v>932</v>
      </c>
      <c r="H368" s="219" t="s">
        <v>235</v>
      </c>
      <c r="I368" s="216">
        <v>900</v>
      </c>
    </row>
    <row r="369" spans="1:9" ht="25.5" x14ac:dyDescent="0.25">
      <c r="A369" s="213">
        <v>43662</v>
      </c>
      <c r="B369" s="212" t="s">
        <v>801</v>
      </c>
      <c r="C369" s="218">
        <v>31114090026007</v>
      </c>
      <c r="D369" s="212" t="s">
        <v>800</v>
      </c>
      <c r="E369" s="212">
        <v>38004897</v>
      </c>
      <c r="F369" s="212" t="s">
        <v>552</v>
      </c>
      <c r="G369" s="212" t="s">
        <v>776</v>
      </c>
      <c r="H369" s="219" t="s">
        <v>235</v>
      </c>
      <c r="I369" s="216">
        <v>4300</v>
      </c>
    </row>
    <row r="370" spans="1:9" ht="25.5" x14ac:dyDescent="0.25">
      <c r="A370" s="213">
        <v>43662</v>
      </c>
      <c r="B370" s="212" t="s">
        <v>801</v>
      </c>
      <c r="C370" s="218">
        <v>31114090026007</v>
      </c>
      <c r="D370" s="212" t="s">
        <v>800</v>
      </c>
      <c r="E370" s="212">
        <v>38004897</v>
      </c>
      <c r="F370" s="212" t="s">
        <v>552</v>
      </c>
      <c r="G370" s="212" t="s">
        <v>776</v>
      </c>
      <c r="H370" s="219" t="s">
        <v>235</v>
      </c>
      <c r="I370" s="216">
        <v>8712.8799999999992</v>
      </c>
    </row>
    <row r="371" spans="1:9" ht="38.25" x14ac:dyDescent="0.25">
      <c r="A371" s="213">
        <v>43662</v>
      </c>
      <c r="B371" s="212" t="s">
        <v>775</v>
      </c>
      <c r="C371" s="218">
        <v>65108918400410</v>
      </c>
      <c r="D371" s="212" t="s">
        <v>775</v>
      </c>
      <c r="E371" s="212">
        <v>14360570</v>
      </c>
      <c r="F371" s="212" t="s">
        <v>552</v>
      </c>
      <c r="G371" s="212" t="s">
        <v>774</v>
      </c>
      <c r="H371" s="219" t="s">
        <v>235</v>
      </c>
      <c r="I371" s="216">
        <v>3</v>
      </c>
    </row>
    <row r="372" spans="1:9" ht="38.25" x14ac:dyDescent="0.25">
      <c r="A372" s="213">
        <v>43662</v>
      </c>
      <c r="B372" s="212" t="s">
        <v>775</v>
      </c>
      <c r="C372" s="218">
        <v>65108918400410</v>
      </c>
      <c r="D372" s="212" t="s">
        <v>775</v>
      </c>
      <c r="E372" s="212">
        <v>14360570</v>
      </c>
      <c r="F372" s="212" t="s">
        <v>552</v>
      </c>
      <c r="G372" s="212" t="s">
        <v>774</v>
      </c>
      <c r="H372" s="219" t="s">
        <v>235</v>
      </c>
      <c r="I372" s="216">
        <v>3</v>
      </c>
    </row>
    <row r="373" spans="1:9" ht="38.25" x14ac:dyDescent="0.25">
      <c r="A373" s="213">
        <v>43663</v>
      </c>
      <c r="B373" s="212" t="s">
        <v>775</v>
      </c>
      <c r="C373" s="218">
        <v>65108918400410</v>
      </c>
      <c r="D373" s="212" t="s">
        <v>775</v>
      </c>
      <c r="E373" s="212">
        <v>14360570</v>
      </c>
      <c r="F373" s="212" t="s">
        <v>552</v>
      </c>
      <c r="G373" s="212" t="s">
        <v>774</v>
      </c>
      <c r="H373" s="219" t="s">
        <v>235</v>
      </c>
      <c r="I373" s="216">
        <v>3</v>
      </c>
    </row>
    <row r="374" spans="1:9" ht="38.25" x14ac:dyDescent="0.25">
      <c r="A374" s="213">
        <v>43663</v>
      </c>
      <c r="B374" s="212" t="s">
        <v>775</v>
      </c>
      <c r="C374" s="218">
        <v>65108918400410</v>
      </c>
      <c r="D374" s="212" t="s">
        <v>775</v>
      </c>
      <c r="E374" s="212">
        <v>14360570</v>
      </c>
      <c r="F374" s="212" t="s">
        <v>552</v>
      </c>
      <c r="G374" s="212" t="s">
        <v>774</v>
      </c>
      <c r="H374" s="219" t="s">
        <v>235</v>
      </c>
      <c r="I374" s="216">
        <v>3</v>
      </c>
    </row>
    <row r="375" spans="1:9" ht="38.25" x14ac:dyDescent="0.25">
      <c r="A375" s="213">
        <v>43663</v>
      </c>
      <c r="B375" s="212" t="s">
        <v>775</v>
      </c>
      <c r="C375" s="218">
        <v>65108918400410</v>
      </c>
      <c r="D375" s="212" t="s">
        <v>775</v>
      </c>
      <c r="E375" s="212">
        <v>14360570</v>
      </c>
      <c r="F375" s="212" t="s">
        <v>552</v>
      </c>
      <c r="G375" s="212" t="s">
        <v>774</v>
      </c>
      <c r="H375" s="219" t="s">
        <v>235</v>
      </c>
      <c r="I375" s="216">
        <v>3</v>
      </c>
    </row>
    <row r="376" spans="1:9" ht="38.25" x14ac:dyDescent="0.25">
      <c r="A376" s="213">
        <v>43663</v>
      </c>
      <c r="B376" s="212" t="s">
        <v>775</v>
      </c>
      <c r="C376" s="218">
        <v>65108918400410</v>
      </c>
      <c r="D376" s="212" t="s">
        <v>775</v>
      </c>
      <c r="E376" s="212">
        <v>14360570</v>
      </c>
      <c r="F376" s="212" t="s">
        <v>552</v>
      </c>
      <c r="G376" s="212" t="s">
        <v>774</v>
      </c>
      <c r="H376" s="219" t="s">
        <v>235</v>
      </c>
      <c r="I376" s="216">
        <v>3</v>
      </c>
    </row>
    <row r="377" spans="1:9" ht="38.25" x14ac:dyDescent="0.25">
      <c r="A377" s="213">
        <v>43663</v>
      </c>
      <c r="B377" s="212" t="s">
        <v>775</v>
      </c>
      <c r="C377" s="218">
        <v>65108918400410</v>
      </c>
      <c r="D377" s="212" t="s">
        <v>775</v>
      </c>
      <c r="E377" s="212">
        <v>14360570</v>
      </c>
      <c r="F377" s="212" t="s">
        <v>552</v>
      </c>
      <c r="G377" s="212" t="s">
        <v>774</v>
      </c>
      <c r="H377" s="219" t="s">
        <v>235</v>
      </c>
      <c r="I377" s="216">
        <v>3</v>
      </c>
    </row>
    <row r="378" spans="1:9" ht="25.5" x14ac:dyDescent="0.25">
      <c r="A378" s="213">
        <v>43663</v>
      </c>
      <c r="B378" s="212" t="s">
        <v>775</v>
      </c>
      <c r="C378" s="218">
        <v>65108918400410</v>
      </c>
      <c r="D378" s="212" t="s">
        <v>775</v>
      </c>
      <c r="E378" s="212">
        <v>14360570</v>
      </c>
      <c r="F378" s="212" t="s">
        <v>552</v>
      </c>
      <c r="G378" s="212" t="s">
        <v>776</v>
      </c>
      <c r="H378" s="219" t="s">
        <v>235</v>
      </c>
      <c r="I378" s="216">
        <v>3</v>
      </c>
    </row>
    <row r="379" spans="1:9" ht="25.5" x14ac:dyDescent="0.25">
      <c r="A379" s="213">
        <v>43663</v>
      </c>
      <c r="B379" s="212" t="s">
        <v>933</v>
      </c>
      <c r="C379" s="218">
        <v>26003557503</v>
      </c>
      <c r="D379" s="212" t="s">
        <v>934</v>
      </c>
      <c r="E379" s="212">
        <v>40993888</v>
      </c>
      <c r="F379" s="212" t="s">
        <v>818</v>
      </c>
      <c r="G379" s="212" t="s">
        <v>776</v>
      </c>
      <c r="H379" s="219" t="s">
        <v>235</v>
      </c>
      <c r="I379" s="216">
        <v>400</v>
      </c>
    </row>
    <row r="380" spans="1:9" ht="25.5" x14ac:dyDescent="0.25">
      <c r="A380" s="213">
        <v>43663</v>
      </c>
      <c r="B380" s="212" t="s">
        <v>933</v>
      </c>
      <c r="C380" s="218">
        <v>26003557503</v>
      </c>
      <c r="D380" s="212" t="s">
        <v>934</v>
      </c>
      <c r="E380" s="212">
        <v>40993888</v>
      </c>
      <c r="F380" s="212" t="s">
        <v>818</v>
      </c>
      <c r="G380" s="212" t="s">
        <v>776</v>
      </c>
      <c r="H380" s="219" t="s">
        <v>235</v>
      </c>
      <c r="I380" s="216">
        <v>400</v>
      </c>
    </row>
    <row r="381" spans="1:9" ht="25.5" x14ac:dyDescent="0.25">
      <c r="A381" s="213">
        <v>43663</v>
      </c>
      <c r="B381" s="212" t="s">
        <v>933</v>
      </c>
      <c r="C381" s="218">
        <v>26008239194</v>
      </c>
      <c r="D381" s="212" t="s">
        <v>935</v>
      </c>
      <c r="E381" s="212" t="s">
        <v>936</v>
      </c>
      <c r="F381" s="212" t="s">
        <v>789</v>
      </c>
      <c r="G381" s="212" t="s">
        <v>768</v>
      </c>
      <c r="H381" s="212" t="s">
        <v>767</v>
      </c>
      <c r="I381" s="216">
        <v>4000</v>
      </c>
    </row>
    <row r="382" spans="1:9" x14ac:dyDescent="0.25">
      <c r="A382" s="213">
        <v>43663</v>
      </c>
      <c r="B382" s="212" t="s">
        <v>937</v>
      </c>
      <c r="C382" s="218">
        <v>26000001362987</v>
      </c>
      <c r="D382" s="212" t="s">
        <v>938</v>
      </c>
      <c r="E382" s="212">
        <v>35238424</v>
      </c>
      <c r="F382" s="212" t="s">
        <v>788</v>
      </c>
      <c r="G382" s="212" t="s">
        <v>768</v>
      </c>
      <c r="H382" s="212" t="s">
        <v>767</v>
      </c>
      <c r="I382" s="216">
        <v>6689.83</v>
      </c>
    </row>
    <row r="383" spans="1:9" ht="38.25" x14ac:dyDescent="0.25">
      <c r="A383" s="213">
        <v>43664</v>
      </c>
      <c r="B383" s="212" t="s">
        <v>775</v>
      </c>
      <c r="C383" s="218">
        <v>65108918400410</v>
      </c>
      <c r="D383" s="212" t="s">
        <v>775</v>
      </c>
      <c r="E383" s="212">
        <v>14360570</v>
      </c>
      <c r="F383" s="212" t="s">
        <v>552</v>
      </c>
      <c r="G383" s="212" t="s">
        <v>774</v>
      </c>
      <c r="H383" s="219" t="s">
        <v>235</v>
      </c>
      <c r="I383" s="216">
        <v>3</v>
      </c>
    </row>
    <row r="384" spans="1:9" ht="38.25" x14ac:dyDescent="0.25">
      <c r="A384" s="213">
        <v>43664</v>
      </c>
      <c r="B384" s="212" t="s">
        <v>775</v>
      </c>
      <c r="C384" s="218">
        <v>65108918400410</v>
      </c>
      <c r="D384" s="212" t="s">
        <v>775</v>
      </c>
      <c r="E384" s="212">
        <v>14360570</v>
      </c>
      <c r="F384" s="212" t="s">
        <v>552</v>
      </c>
      <c r="G384" s="212" t="s">
        <v>774</v>
      </c>
      <c r="H384" s="219" t="s">
        <v>235</v>
      </c>
      <c r="I384" s="216">
        <v>3</v>
      </c>
    </row>
    <row r="385" spans="1:9" ht="38.25" x14ac:dyDescent="0.25">
      <c r="A385" s="213">
        <v>43664</v>
      </c>
      <c r="B385" s="212" t="s">
        <v>775</v>
      </c>
      <c r="C385" s="218">
        <v>65108918400410</v>
      </c>
      <c r="D385" s="212" t="s">
        <v>775</v>
      </c>
      <c r="E385" s="212">
        <v>14360570</v>
      </c>
      <c r="F385" s="212" t="s">
        <v>552</v>
      </c>
      <c r="G385" s="212" t="s">
        <v>774</v>
      </c>
      <c r="H385" s="219" t="s">
        <v>235</v>
      </c>
      <c r="I385" s="216">
        <v>3</v>
      </c>
    </row>
    <row r="386" spans="1:9" ht="38.25" x14ac:dyDescent="0.25">
      <c r="A386" s="213">
        <v>43664</v>
      </c>
      <c r="B386" s="212" t="s">
        <v>775</v>
      </c>
      <c r="C386" s="218">
        <v>65108918400410</v>
      </c>
      <c r="D386" s="212" t="s">
        <v>775</v>
      </c>
      <c r="E386" s="212">
        <v>14360570</v>
      </c>
      <c r="F386" s="212" t="s">
        <v>552</v>
      </c>
      <c r="G386" s="212" t="s">
        <v>774</v>
      </c>
      <c r="H386" s="219" t="s">
        <v>235</v>
      </c>
      <c r="I386" s="216">
        <v>3</v>
      </c>
    </row>
    <row r="387" spans="1:9" ht="25.5" x14ac:dyDescent="0.25">
      <c r="A387" s="213">
        <v>43664</v>
      </c>
      <c r="B387" s="212" t="s">
        <v>939</v>
      </c>
      <c r="C387" s="218">
        <v>26004200982</v>
      </c>
      <c r="D387" s="212" t="s">
        <v>940</v>
      </c>
      <c r="E387" s="212">
        <v>32375952</v>
      </c>
      <c r="F387" s="212" t="s">
        <v>552</v>
      </c>
      <c r="G387" s="212" t="s">
        <v>776</v>
      </c>
      <c r="H387" s="219" t="s">
        <v>235</v>
      </c>
      <c r="I387" s="216">
        <v>350</v>
      </c>
    </row>
    <row r="388" spans="1:9" ht="25.5" x14ac:dyDescent="0.25">
      <c r="A388" s="213">
        <v>43664</v>
      </c>
      <c r="B388" s="212" t="s">
        <v>787</v>
      </c>
      <c r="C388" s="218">
        <v>26002148873016</v>
      </c>
      <c r="D388" s="212" t="s">
        <v>786</v>
      </c>
      <c r="E388" s="212">
        <v>31720260</v>
      </c>
      <c r="F388" s="212" t="s">
        <v>552</v>
      </c>
      <c r="G388" s="219" t="s">
        <v>951</v>
      </c>
      <c r="H388" s="219" t="s">
        <v>235</v>
      </c>
      <c r="I388" s="216">
        <v>540</v>
      </c>
    </row>
    <row r="389" spans="1:9" ht="25.5" x14ac:dyDescent="0.25">
      <c r="A389" s="213">
        <v>43664</v>
      </c>
      <c r="B389" s="212" t="s">
        <v>941</v>
      </c>
      <c r="C389" s="218">
        <v>260000500289749</v>
      </c>
      <c r="D389" s="212" t="s">
        <v>942</v>
      </c>
      <c r="E389" s="212">
        <v>33947361</v>
      </c>
      <c r="F389" s="212" t="s">
        <v>368</v>
      </c>
      <c r="G389" s="212" t="s">
        <v>776</v>
      </c>
      <c r="H389" s="219" t="s">
        <v>235</v>
      </c>
      <c r="I389" s="216">
        <v>600</v>
      </c>
    </row>
    <row r="390" spans="1:9" ht="25.5" x14ac:dyDescent="0.25">
      <c r="A390" s="213">
        <v>43664</v>
      </c>
      <c r="B390" s="212" t="s">
        <v>943</v>
      </c>
      <c r="C390" s="218">
        <v>26003101949001</v>
      </c>
      <c r="D390" s="212" t="s">
        <v>944</v>
      </c>
      <c r="E390" s="212">
        <v>21560766</v>
      </c>
      <c r="F390" s="212" t="s">
        <v>552</v>
      </c>
      <c r="G390" s="219" t="s">
        <v>951</v>
      </c>
      <c r="H390" s="219" t="s">
        <v>235</v>
      </c>
      <c r="I390" s="216">
        <v>906.55</v>
      </c>
    </row>
    <row r="391" spans="1:9" x14ac:dyDescent="0.25">
      <c r="A391" s="213">
        <v>43664</v>
      </c>
      <c r="B391" s="212" t="s">
        <v>775</v>
      </c>
      <c r="C391" s="218">
        <v>26001060155090</v>
      </c>
      <c r="D391" s="212" t="s">
        <v>785</v>
      </c>
      <c r="E391" s="217" t="s">
        <v>784</v>
      </c>
      <c r="F391" s="212" t="s">
        <v>783</v>
      </c>
      <c r="G391" s="212" t="s">
        <v>768</v>
      </c>
      <c r="H391" s="212" t="s">
        <v>767</v>
      </c>
      <c r="I391" s="216">
        <v>1200</v>
      </c>
    </row>
    <row r="392" spans="1:9" ht="25.5" x14ac:dyDescent="0.25">
      <c r="A392" s="213">
        <v>43664</v>
      </c>
      <c r="B392" s="212" t="s">
        <v>771</v>
      </c>
      <c r="C392" s="218">
        <v>26001057001504</v>
      </c>
      <c r="D392" s="212" t="s">
        <v>770</v>
      </c>
      <c r="E392" s="212">
        <v>34769052</v>
      </c>
      <c r="F392" s="212" t="s">
        <v>769</v>
      </c>
      <c r="G392" s="212" t="s">
        <v>768</v>
      </c>
      <c r="H392" s="212" t="s">
        <v>767</v>
      </c>
      <c r="I392" s="216">
        <v>2062.5</v>
      </c>
    </row>
    <row r="393" spans="1:9" ht="25.5" x14ac:dyDescent="0.25">
      <c r="A393" s="213">
        <v>43670</v>
      </c>
      <c r="B393" s="212" t="s">
        <v>775</v>
      </c>
      <c r="C393" s="218">
        <v>260074781720021</v>
      </c>
      <c r="D393" s="221" t="s">
        <v>799</v>
      </c>
      <c r="E393" s="215" t="s">
        <v>798</v>
      </c>
      <c r="F393" s="222" t="s">
        <v>797</v>
      </c>
      <c r="G393" s="212" t="s">
        <v>768</v>
      </c>
      <c r="H393" s="212" t="s">
        <v>767</v>
      </c>
      <c r="I393" s="216">
        <v>1000</v>
      </c>
    </row>
    <row r="394" spans="1:9" ht="38.25" x14ac:dyDescent="0.25">
      <c r="A394" s="213">
        <v>43678</v>
      </c>
      <c r="B394" s="212" t="s">
        <v>775</v>
      </c>
      <c r="C394" s="218">
        <v>65106918100400</v>
      </c>
      <c r="D394" s="212" t="s">
        <v>775</v>
      </c>
      <c r="E394" s="212">
        <v>14360570</v>
      </c>
      <c r="F394" s="212" t="s">
        <v>552</v>
      </c>
      <c r="G394" s="212" t="s">
        <v>795</v>
      </c>
      <c r="H394" s="219" t="s">
        <v>235</v>
      </c>
      <c r="I394" s="216">
        <v>100</v>
      </c>
    </row>
    <row r="395" spans="1:9" ht="38.25" x14ac:dyDescent="0.25">
      <c r="A395" s="213">
        <v>43683</v>
      </c>
      <c r="B395" s="212" t="s">
        <v>775</v>
      </c>
      <c r="C395" s="218">
        <v>65108918400410</v>
      </c>
      <c r="D395" s="212" t="s">
        <v>775</v>
      </c>
      <c r="E395" s="212">
        <v>14360570</v>
      </c>
      <c r="F395" s="212" t="s">
        <v>552</v>
      </c>
      <c r="G395" s="212" t="s">
        <v>774</v>
      </c>
      <c r="H395" s="219" t="s">
        <v>235</v>
      </c>
      <c r="I395" s="216">
        <v>3</v>
      </c>
    </row>
    <row r="396" spans="1:9" ht="38.25" x14ac:dyDescent="0.25">
      <c r="A396" s="213">
        <v>43683</v>
      </c>
      <c r="B396" s="212" t="s">
        <v>775</v>
      </c>
      <c r="C396" s="218">
        <v>65108918400410</v>
      </c>
      <c r="D396" s="212" t="s">
        <v>775</v>
      </c>
      <c r="E396" s="212">
        <v>14360570</v>
      </c>
      <c r="F396" s="212" t="s">
        <v>552</v>
      </c>
      <c r="G396" s="212" t="s">
        <v>774</v>
      </c>
      <c r="H396" s="219" t="s">
        <v>235</v>
      </c>
      <c r="I396" s="216">
        <v>3</v>
      </c>
    </row>
    <row r="397" spans="1:9" ht="38.25" x14ac:dyDescent="0.25">
      <c r="A397" s="213">
        <v>43683</v>
      </c>
      <c r="B397" s="212" t="s">
        <v>775</v>
      </c>
      <c r="C397" s="218">
        <v>65108918400410</v>
      </c>
      <c r="D397" s="212" t="s">
        <v>775</v>
      </c>
      <c r="E397" s="212">
        <v>14360570</v>
      </c>
      <c r="F397" s="212" t="s">
        <v>552</v>
      </c>
      <c r="G397" s="212" t="s">
        <v>774</v>
      </c>
      <c r="H397" s="219" t="s">
        <v>235</v>
      </c>
      <c r="I397" s="216">
        <v>3</v>
      </c>
    </row>
    <row r="398" spans="1:9" ht="21" customHeight="1" x14ac:dyDescent="0.25">
      <c r="A398" s="213">
        <v>43683</v>
      </c>
      <c r="B398" s="212" t="s">
        <v>787</v>
      </c>
      <c r="C398" s="218">
        <v>26002148873016</v>
      </c>
      <c r="D398" s="212" t="s">
        <v>786</v>
      </c>
      <c r="E398" s="212">
        <v>31720260</v>
      </c>
      <c r="F398" s="212" t="s">
        <v>552</v>
      </c>
      <c r="G398" s="219" t="s">
        <v>951</v>
      </c>
      <c r="H398" s="219" t="s">
        <v>235</v>
      </c>
      <c r="I398" s="216">
        <v>192</v>
      </c>
    </row>
    <row r="399" spans="1:9" ht="25.5" x14ac:dyDescent="0.25">
      <c r="A399" s="213">
        <v>43683</v>
      </c>
      <c r="B399" s="212" t="s">
        <v>775</v>
      </c>
      <c r="C399" s="218">
        <v>260074781720021</v>
      </c>
      <c r="D399" s="221" t="s">
        <v>799</v>
      </c>
      <c r="E399" s="215" t="s">
        <v>798</v>
      </c>
      <c r="F399" s="222" t="s">
        <v>797</v>
      </c>
      <c r="G399" s="212" t="s">
        <v>768</v>
      </c>
      <c r="H399" s="212" t="s">
        <v>767</v>
      </c>
      <c r="I399" s="216">
        <v>1000</v>
      </c>
    </row>
    <row r="400" spans="1:9" ht="27.75" customHeight="1" x14ac:dyDescent="0.25">
      <c r="A400" s="213">
        <v>43683</v>
      </c>
      <c r="B400" s="212" t="s">
        <v>771</v>
      </c>
      <c r="C400" s="218">
        <v>26009050297232</v>
      </c>
      <c r="D400" s="212" t="s">
        <v>782</v>
      </c>
      <c r="E400" s="212">
        <v>39358854</v>
      </c>
      <c r="F400" s="212" t="s">
        <v>553</v>
      </c>
      <c r="G400" s="212" t="s">
        <v>768</v>
      </c>
      <c r="H400" s="212" t="s">
        <v>767</v>
      </c>
      <c r="I400" s="216">
        <v>1570.9</v>
      </c>
    </row>
    <row r="401" spans="1:9" x14ac:dyDescent="0.25">
      <c r="A401" s="213">
        <v>43683</v>
      </c>
      <c r="B401" s="212" t="s">
        <v>775</v>
      </c>
      <c r="C401" s="218">
        <v>26002050020848</v>
      </c>
      <c r="D401" s="212" t="s">
        <v>781</v>
      </c>
      <c r="E401" s="212">
        <v>42668402</v>
      </c>
      <c r="F401" s="212" t="s">
        <v>553</v>
      </c>
      <c r="G401" s="212" t="s">
        <v>768</v>
      </c>
      <c r="H401" s="212" t="s">
        <v>767</v>
      </c>
      <c r="I401" s="216">
        <v>23032.799999999999</v>
      </c>
    </row>
    <row r="402" spans="1:9" ht="38.25" x14ac:dyDescent="0.25">
      <c r="A402" s="213">
        <v>43684</v>
      </c>
      <c r="B402" s="212" t="s">
        <v>775</v>
      </c>
      <c r="C402" s="218">
        <v>65108918400410</v>
      </c>
      <c r="D402" s="212" t="s">
        <v>775</v>
      </c>
      <c r="E402" s="212">
        <v>14360570</v>
      </c>
      <c r="F402" s="212" t="s">
        <v>552</v>
      </c>
      <c r="G402" s="212" t="s">
        <v>774</v>
      </c>
      <c r="H402" s="219" t="s">
        <v>235</v>
      </c>
      <c r="I402" s="216">
        <v>3</v>
      </c>
    </row>
    <row r="403" spans="1:9" ht="38.25" x14ac:dyDescent="0.25">
      <c r="A403" s="213">
        <v>43684</v>
      </c>
      <c r="B403" s="212" t="s">
        <v>775</v>
      </c>
      <c r="C403" s="218">
        <v>65108918400410</v>
      </c>
      <c r="D403" s="212" t="s">
        <v>775</v>
      </c>
      <c r="E403" s="212">
        <v>14360570</v>
      </c>
      <c r="F403" s="212" t="s">
        <v>552</v>
      </c>
      <c r="G403" s="212" t="s">
        <v>774</v>
      </c>
      <c r="H403" s="219" t="s">
        <v>235</v>
      </c>
      <c r="I403" s="216">
        <v>3</v>
      </c>
    </row>
    <row r="404" spans="1:9" ht="38.25" x14ac:dyDescent="0.25">
      <c r="A404" s="213">
        <v>43684</v>
      </c>
      <c r="B404" s="212" t="s">
        <v>775</v>
      </c>
      <c r="C404" s="218">
        <v>65108918400410</v>
      </c>
      <c r="D404" s="212" t="s">
        <v>775</v>
      </c>
      <c r="E404" s="212">
        <v>14360570</v>
      </c>
      <c r="F404" s="212" t="s">
        <v>552</v>
      </c>
      <c r="G404" s="212" t="s">
        <v>774</v>
      </c>
      <c r="H404" s="219" t="s">
        <v>235</v>
      </c>
      <c r="I404" s="216">
        <v>3</v>
      </c>
    </row>
    <row r="405" spans="1:9" ht="36" customHeight="1" x14ac:dyDescent="0.25">
      <c r="A405" s="213">
        <v>43684</v>
      </c>
      <c r="B405" s="212" t="s">
        <v>779</v>
      </c>
      <c r="C405" s="218">
        <v>26008239194</v>
      </c>
      <c r="D405" s="212" t="s">
        <v>791</v>
      </c>
      <c r="E405" s="217" t="s">
        <v>790</v>
      </c>
      <c r="F405" s="212" t="s">
        <v>789</v>
      </c>
      <c r="G405" s="212" t="s">
        <v>768</v>
      </c>
      <c r="H405" s="212" t="s">
        <v>767</v>
      </c>
      <c r="I405" s="216">
        <v>400</v>
      </c>
    </row>
    <row r="406" spans="1:9" ht="25.5" x14ac:dyDescent="0.25">
      <c r="A406" s="213">
        <v>43684</v>
      </c>
      <c r="B406" s="212" t="s">
        <v>941</v>
      </c>
      <c r="C406" s="218">
        <v>260000500289749</v>
      </c>
      <c r="D406" s="212" t="s">
        <v>942</v>
      </c>
      <c r="E406" s="212">
        <v>33947361</v>
      </c>
      <c r="F406" s="212" t="s">
        <v>368</v>
      </c>
      <c r="G406" s="212" t="s">
        <v>776</v>
      </c>
      <c r="H406" s="219" t="s">
        <v>235</v>
      </c>
      <c r="I406" s="216">
        <v>600</v>
      </c>
    </row>
    <row r="407" spans="1:9" ht="36" customHeight="1" x14ac:dyDescent="0.25">
      <c r="A407" s="213">
        <v>43684</v>
      </c>
      <c r="B407" s="212" t="s">
        <v>775</v>
      </c>
      <c r="C407" s="218">
        <v>260074781720021</v>
      </c>
      <c r="D407" s="221" t="s">
        <v>799</v>
      </c>
      <c r="E407" s="215" t="s">
        <v>798</v>
      </c>
      <c r="F407" s="222" t="s">
        <v>797</v>
      </c>
      <c r="G407" s="212" t="s">
        <v>768</v>
      </c>
      <c r="H407" s="212" t="s">
        <v>767</v>
      </c>
      <c r="I407" s="216">
        <v>844</v>
      </c>
    </row>
    <row r="408" spans="1:9" ht="25.5" x14ac:dyDescent="0.25">
      <c r="A408" s="213">
        <v>43684</v>
      </c>
      <c r="B408" s="212" t="s">
        <v>779</v>
      </c>
      <c r="C408" s="218">
        <v>26001613171</v>
      </c>
      <c r="D408" s="212" t="s">
        <v>778</v>
      </c>
      <c r="E408" s="212">
        <v>32967869</v>
      </c>
      <c r="F408" s="212" t="s">
        <v>554</v>
      </c>
      <c r="G408" s="212" t="s">
        <v>768</v>
      </c>
      <c r="H408" s="212" t="s">
        <v>767</v>
      </c>
      <c r="I408" s="216">
        <v>4068.15</v>
      </c>
    </row>
    <row r="409" spans="1:9" ht="38.25" x14ac:dyDescent="0.25">
      <c r="A409" s="213">
        <v>43685</v>
      </c>
      <c r="B409" s="212" t="s">
        <v>775</v>
      </c>
      <c r="C409" s="218">
        <v>65108918400410</v>
      </c>
      <c r="D409" s="212" t="s">
        <v>775</v>
      </c>
      <c r="E409" s="212">
        <v>14360570</v>
      </c>
      <c r="F409" s="212" t="s">
        <v>552</v>
      </c>
      <c r="G409" s="212" t="s">
        <v>774</v>
      </c>
      <c r="H409" s="219" t="s">
        <v>235</v>
      </c>
      <c r="I409" s="216">
        <v>3</v>
      </c>
    </row>
    <row r="410" spans="1:9" x14ac:dyDescent="0.25">
      <c r="A410" s="213">
        <v>43685</v>
      </c>
      <c r="B410" s="212" t="s">
        <v>937</v>
      </c>
      <c r="C410" s="218">
        <v>26000001362987</v>
      </c>
      <c r="D410" s="212" t="s">
        <v>938</v>
      </c>
      <c r="E410" s="212">
        <v>35238424</v>
      </c>
      <c r="F410" s="212" t="s">
        <v>788</v>
      </c>
      <c r="G410" s="212" t="s">
        <v>768</v>
      </c>
      <c r="H410" s="212" t="s">
        <v>767</v>
      </c>
      <c r="I410" s="216">
        <v>64.260000000000005</v>
      </c>
    </row>
    <row r="411" spans="1:9" ht="25.5" x14ac:dyDescent="0.25">
      <c r="A411" s="213">
        <v>43685</v>
      </c>
      <c r="B411" s="212" t="s">
        <v>771</v>
      </c>
      <c r="C411" s="218">
        <v>26001055010572</v>
      </c>
      <c r="D411" s="212" t="s">
        <v>945</v>
      </c>
      <c r="E411" s="212">
        <v>39135954</v>
      </c>
      <c r="F411" s="212" t="s">
        <v>946</v>
      </c>
      <c r="G411" s="212" t="s">
        <v>776</v>
      </c>
      <c r="H411" s="219" t="s">
        <v>235</v>
      </c>
      <c r="I411" s="216">
        <v>450</v>
      </c>
    </row>
    <row r="412" spans="1:9" ht="25.5" x14ac:dyDescent="0.25">
      <c r="A412" s="213">
        <v>43685</v>
      </c>
      <c r="B412" s="212" t="s">
        <v>771</v>
      </c>
      <c r="C412" s="218">
        <v>26001055010572</v>
      </c>
      <c r="D412" s="212" t="s">
        <v>945</v>
      </c>
      <c r="E412" s="212">
        <v>39135954</v>
      </c>
      <c r="F412" s="212" t="s">
        <v>946</v>
      </c>
      <c r="G412" s="212" t="s">
        <v>776</v>
      </c>
      <c r="H412" s="219" t="s">
        <v>235</v>
      </c>
      <c r="I412" s="216">
        <v>900</v>
      </c>
    </row>
    <row r="413" spans="1:9" ht="25.5" x14ac:dyDescent="0.25">
      <c r="A413" s="213">
        <v>43685</v>
      </c>
      <c r="B413" s="212" t="s">
        <v>771</v>
      </c>
      <c r="C413" s="218">
        <v>26001057001504</v>
      </c>
      <c r="D413" s="212" t="s">
        <v>770</v>
      </c>
      <c r="E413" s="212">
        <v>34769052</v>
      </c>
      <c r="F413" s="212" t="s">
        <v>769</v>
      </c>
      <c r="G413" s="212" t="s">
        <v>768</v>
      </c>
      <c r="H413" s="212" t="s">
        <v>767</v>
      </c>
      <c r="I413" s="216">
        <v>2062.5</v>
      </c>
    </row>
    <row r="414" spans="1:9" x14ac:dyDescent="0.25">
      <c r="A414" s="213">
        <v>43685</v>
      </c>
      <c r="B414" s="212" t="s">
        <v>775</v>
      </c>
      <c r="C414" s="218">
        <v>26007056133978</v>
      </c>
      <c r="D414" s="212" t="s">
        <v>777</v>
      </c>
      <c r="E414" s="212">
        <v>40681039</v>
      </c>
      <c r="F414" s="212" t="s">
        <v>552</v>
      </c>
      <c r="G414" s="212" t="s">
        <v>768</v>
      </c>
      <c r="H414" s="219" t="s">
        <v>947</v>
      </c>
      <c r="I414" s="216">
        <v>17735.669999999998</v>
      </c>
    </row>
    <row r="415" spans="1:9" x14ac:dyDescent="0.25">
      <c r="A415" s="213">
        <v>43690</v>
      </c>
      <c r="B415" s="212" t="s">
        <v>775</v>
      </c>
      <c r="C415" s="218">
        <v>26001060155090</v>
      </c>
      <c r="D415" s="212" t="s">
        <v>785</v>
      </c>
      <c r="E415" s="217" t="s">
        <v>784</v>
      </c>
      <c r="F415" s="212" t="s">
        <v>783</v>
      </c>
      <c r="G415" s="212" t="s">
        <v>768</v>
      </c>
      <c r="H415" s="212" t="s">
        <v>767</v>
      </c>
      <c r="I415" s="216">
        <v>232.26</v>
      </c>
    </row>
    <row r="416" spans="1:9" ht="25.5" x14ac:dyDescent="0.25">
      <c r="A416" s="213">
        <v>43690</v>
      </c>
      <c r="B416" s="212" t="s">
        <v>796</v>
      </c>
      <c r="C416" s="218">
        <v>26000315677</v>
      </c>
      <c r="D416" s="212" t="s">
        <v>780</v>
      </c>
      <c r="E416" s="212">
        <v>40108850</v>
      </c>
      <c r="F416" s="212" t="s">
        <v>378</v>
      </c>
      <c r="G416" s="212" t="s">
        <v>776</v>
      </c>
      <c r="H416" s="219" t="s">
        <v>235</v>
      </c>
      <c r="I416" s="216">
        <v>450</v>
      </c>
    </row>
    <row r="417" spans="1:9" ht="38.25" x14ac:dyDescent="0.25">
      <c r="A417" s="213">
        <v>43690</v>
      </c>
      <c r="B417" s="212" t="s">
        <v>775</v>
      </c>
      <c r="C417" s="218">
        <v>65108918400410</v>
      </c>
      <c r="D417" s="212" t="s">
        <v>775</v>
      </c>
      <c r="E417" s="212">
        <v>14360570</v>
      </c>
      <c r="F417" s="212" t="s">
        <v>552</v>
      </c>
      <c r="G417" s="212" t="s">
        <v>774</v>
      </c>
      <c r="H417" s="219" t="s">
        <v>235</v>
      </c>
      <c r="I417" s="216">
        <v>3</v>
      </c>
    </row>
    <row r="418" spans="1:9" ht="25.5" x14ac:dyDescent="0.25">
      <c r="A418" s="213">
        <v>43691</v>
      </c>
      <c r="B418" s="212" t="s">
        <v>771</v>
      </c>
      <c r="C418" s="218">
        <v>26009050297232</v>
      </c>
      <c r="D418" s="212" t="s">
        <v>782</v>
      </c>
      <c r="E418" s="212">
        <v>39358854</v>
      </c>
      <c r="F418" s="212" t="s">
        <v>553</v>
      </c>
      <c r="G418" s="212" t="s">
        <v>776</v>
      </c>
      <c r="H418" s="219" t="s">
        <v>235</v>
      </c>
      <c r="I418" s="216">
        <v>400</v>
      </c>
    </row>
    <row r="419" spans="1:9" ht="25.5" x14ac:dyDescent="0.25">
      <c r="A419" s="213">
        <v>43697</v>
      </c>
      <c r="B419" s="212" t="s">
        <v>773</v>
      </c>
      <c r="C419" s="218">
        <v>26003101949001</v>
      </c>
      <c r="D419" s="212" t="s">
        <v>772</v>
      </c>
      <c r="E419" s="212">
        <v>21560766</v>
      </c>
      <c r="F419" s="212" t="s">
        <v>552</v>
      </c>
      <c r="G419" s="219" t="s">
        <v>951</v>
      </c>
      <c r="H419" s="219" t="s">
        <v>235</v>
      </c>
      <c r="I419" s="216">
        <f>1242.8+853.08</f>
        <v>2095.88</v>
      </c>
    </row>
    <row r="420" spans="1:9" ht="38.25" x14ac:dyDescent="0.25">
      <c r="A420" s="213">
        <v>43699</v>
      </c>
      <c r="B420" s="212" t="s">
        <v>775</v>
      </c>
      <c r="C420" s="218">
        <v>65108918400410</v>
      </c>
      <c r="D420" s="212" t="s">
        <v>775</v>
      </c>
      <c r="E420" s="212">
        <v>14360570</v>
      </c>
      <c r="F420" s="212" t="s">
        <v>552</v>
      </c>
      <c r="G420" s="212" t="s">
        <v>774</v>
      </c>
      <c r="H420" s="219" t="s">
        <v>235</v>
      </c>
      <c r="I420" s="216">
        <v>3</v>
      </c>
    </row>
    <row r="421" spans="1:9" ht="38.25" x14ac:dyDescent="0.25">
      <c r="A421" s="213">
        <v>43699</v>
      </c>
      <c r="B421" s="212" t="s">
        <v>775</v>
      </c>
      <c r="C421" s="218">
        <v>65108918400410</v>
      </c>
      <c r="D421" s="212" t="s">
        <v>775</v>
      </c>
      <c r="E421" s="212">
        <v>14360570</v>
      </c>
      <c r="F421" s="212" t="s">
        <v>552</v>
      </c>
      <c r="G421" s="212" t="s">
        <v>774</v>
      </c>
      <c r="H421" s="219" t="s">
        <v>235</v>
      </c>
      <c r="I421" s="216">
        <v>3</v>
      </c>
    </row>
    <row r="422" spans="1:9" ht="25.5" x14ac:dyDescent="0.25">
      <c r="A422" s="213">
        <v>43699</v>
      </c>
      <c r="B422" s="212" t="s">
        <v>787</v>
      </c>
      <c r="C422" s="218">
        <v>26002148873016</v>
      </c>
      <c r="D422" s="212" t="s">
        <v>786</v>
      </c>
      <c r="E422" s="212">
        <v>31720260</v>
      </c>
      <c r="F422" s="212" t="s">
        <v>552</v>
      </c>
      <c r="G422" s="219" t="s">
        <v>951</v>
      </c>
      <c r="H422" s="219" t="s">
        <v>235</v>
      </c>
      <c r="I422" s="216">
        <v>540</v>
      </c>
    </row>
    <row r="423" spans="1:9" x14ac:dyDescent="0.25">
      <c r="A423" s="213">
        <v>43699</v>
      </c>
      <c r="B423" s="212" t="s">
        <v>771</v>
      </c>
      <c r="C423" s="218">
        <v>26009050297232</v>
      </c>
      <c r="D423" s="212" t="s">
        <v>782</v>
      </c>
      <c r="E423" s="212">
        <v>39358854</v>
      </c>
      <c r="F423" s="212" t="s">
        <v>553</v>
      </c>
      <c r="G423" s="212" t="s">
        <v>768</v>
      </c>
      <c r="H423" s="219" t="s">
        <v>947</v>
      </c>
      <c r="I423" s="216">
        <v>1413.09</v>
      </c>
    </row>
    <row r="424" spans="1:9" x14ac:dyDescent="0.25">
      <c r="A424" s="213">
        <v>43699</v>
      </c>
      <c r="B424" s="212" t="s">
        <v>794</v>
      </c>
      <c r="C424" s="218">
        <v>2600130117340</v>
      </c>
      <c r="D424" s="212" t="s">
        <v>793</v>
      </c>
      <c r="E424" s="217" t="s">
        <v>792</v>
      </c>
      <c r="F424" s="212" t="s">
        <v>554</v>
      </c>
      <c r="G424" s="212" t="s">
        <v>768</v>
      </c>
      <c r="H424" s="212" t="s">
        <v>767</v>
      </c>
      <c r="I424" s="216">
        <v>3290.32</v>
      </c>
    </row>
    <row r="425" spans="1:9" ht="38.25" x14ac:dyDescent="0.25">
      <c r="A425" s="213">
        <v>43700</v>
      </c>
      <c r="B425" s="212" t="s">
        <v>775</v>
      </c>
      <c r="C425" s="218">
        <v>65108918400410</v>
      </c>
      <c r="D425" s="212" t="s">
        <v>775</v>
      </c>
      <c r="E425" s="212">
        <v>14360570</v>
      </c>
      <c r="F425" s="212" t="s">
        <v>552</v>
      </c>
      <c r="G425" s="212" t="s">
        <v>774</v>
      </c>
      <c r="H425" s="219" t="s">
        <v>235</v>
      </c>
      <c r="I425" s="216">
        <v>3</v>
      </c>
    </row>
    <row r="426" spans="1:9" ht="25.5" x14ac:dyDescent="0.25">
      <c r="A426" s="213">
        <v>43700</v>
      </c>
      <c r="B426" s="212" t="s">
        <v>796</v>
      </c>
      <c r="C426" s="218">
        <v>26000315677</v>
      </c>
      <c r="D426" s="212" t="s">
        <v>780</v>
      </c>
      <c r="E426" s="212">
        <v>40108850</v>
      </c>
      <c r="F426" s="212" t="s">
        <v>378</v>
      </c>
      <c r="G426" s="212" t="s">
        <v>776</v>
      </c>
      <c r="H426" s="219" t="s">
        <v>235</v>
      </c>
      <c r="I426" s="216">
        <v>450</v>
      </c>
    </row>
    <row r="427" spans="1:9" ht="38.25" x14ac:dyDescent="0.25">
      <c r="A427" s="213">
        <v>43705</v>
      </c>
      <c r="B427" s="212" t="s">
        <v>775</v>
      </c>
      <c r="C427" s="218">
        <v>65108918400410</v>
      </c>
      <c r="D427" s="212" t="s">
        <v>775</v>
      </c>
      <c r="E427" s="212">
        <v>14360570</v>
      </c>
      <c r="F427" s="212" t="s">
        <v>552</v>
      </c>
      <c r="G427" s="212" t="s">
        <v>774</v>
      </c>
      <c r="H427" s="219" t="s">
        <v>235</v>
      </c>
      <c r="I427" s="216">
        <v>3</v>
      </c>
    </row>
    <row r="428" spans="1:9" ht="38.25" x14ac:dyDescent="0.25">
      <c r="A428" s="213">
        <v>43705</v>
      </c>
      <c r="B428" s="212" t="s">
        <v>775</v>
      </c>
      <c r="C428" s="218">
        <v>65108918400410</v>
      </c>
      <c r="D428" s="212" t="s">
        <v>775</v>
      </c>
      <c r="E428" s="212">
        <v>14360571</v>
      </c>
      <c r="F428" s="212" t="s">
        <v>552</v>
      </c>
      <c r="G428" s="212" t="s">
        <v>774</v>
      </c>
      <c r="H428" s="219" t="s">
        <v>235</v>
      </c>
      <c r="I428" s="216">
        <v>3</v>
      </c>
    </row>
    <row r="429" spans="1:9" ht="25.5" x14ac:dyDescent="0.25">
      <c r="A429" s="213">
        <v>43705</v>
      </c>
      <c r="B429" s="212" t="s">
        <v>924</v>
      </c>
      <c r="C429" s="218">
        <v>26001047749300</v>
      </c>
      <c r="D429" s="212" t="s">
        <v>925</v>
      </c>
      <c r="E429" s="219" t="s">
        <v>927</v>
      </c>
      <c r="F429" s="212" t="s">
        <v>926</v>
      </c>
      <c r="G429" s="219" t="s">
        <v>951</v>
      </c>
      <c r="H429" s="219" t="s">
        <v>235</v>
      </c>
      <c r="I429" s="216">
        <v>73.099999999999994</v>
      </c>
    </row>
    <row r="430" spans="1:9" ht="38.25" x14ac:dyDescent="0.25">
      <c r="A430" s="213">
        <v>43710</v>
      </c>
      <c r="B430" s="212" t="s">
        <v>775</v>
      </c>
      <c r="C430" s="218">
        <v>65106918100400</v>
      </c>
      <c r="D430" s="212" t="s">
        <v>775</v>
      </c>
      <c r="E430" s="212">
        <v>14360570</v>
      </c>
      <c r="F430" s="212" t="s">
        <v>552</v>
      </c>
      <c r="G430" s="212" t="s">
        <v>795</v>
      </c>
      <c r="H430" s="219" t="s">
        <v>235</v>
      </c>
      <c r="I430" s="216">
        <v>100</v>
      </c>
    </row>
    <row r="431" spans="1:9" ht="38.25" x14ac:dyDescent="0.25">
      <c r="A431" s="213">
        <v>43711</v>
      </c>
      <c r="B431" s="212" t="s">
        <v>775</v>
      </c>
      <c r="C431" s="218">
        <v>65108918400410</v>
      </c>
      <c r="D431" s="212" t="s">
        <v>775</v>
      </c>
      <c r="E431" s="212">
        <v>14360570</v>
      </c>
      <c r="F431" s="212" t="s">
        <v>552</v>
      </c>
      <c r="G431" s="212" t="s">
        <v>774</v>
      </c>
      <c r="H431" s="219" t="s">
        <v>235</v>
      </c>
      <c r="I431" s="216">
        <v>3</v>
      </c>
    </row>
    <row r="432" spans="1:9" ht="38.25" x14ac:dyDescent="0.25">
      <c r="A432" s="213">
        <v>43718</v>
      </c>
      <c r="B432" s="212" t="s">
        <v>775</v>
      </c>
      <c r="C432" s="218">
        <v>65106918100400</v>
      </c>
      <c r="D432" s="212" t="s">
        <v>775</v>
      </c>
      <c r="E432" s="212">
        <v>14360570</v>
      </c>
      <c r="F432" s="212" t="s">
        <v>552</v>
      </c>
      <c r="G432" s="212" t="s">
        <v>795</v>
      </c>
      <c r="H432" s="219" t="s">
        <v>235</v>
      </c>
      <c r="I432" s="216">
        <v>100</v>
      </c>
    </row>
    <row r="433" spans="1:9" ht="38.25" x14ac:dyDescent="0.25">
      <c r="A433" s="213">
        <v>43721</v>
      </c>
      <c r="B433" s="212" t="s">
        <v>775</v>
      </c>
      <c r="C433" s="218">
        <v>65108918400410</v>
      </c>
      <c r="D433" s="212" t="s">
        <v>775</v>
      </c>
      <c r="E433" s="212">
        <v>14360570</v>
      </c>
      <c r="F433" s="212" t="s">
        <v>552</v>
      </c>
      <c r="G433" s="212" t="s">
        <v>774</v>
      </c>
      <c r="H433" s="219" t="s">
        <v>235</v>
      </c>
      <c r="I433" s="216">
        <v>3</v>
      </c>
    </row>
    <row r="434" spans="1:9" ht="25.5" x14ac:dyDescent="0.25">
      <c r="A434" s="213">
        <v>43721</v>
      </c>
      <c r="B434" s="212" t="s">
        <v>941</v>
      </c>
      <c r="C434" s="218">
        <v>26007500290355</v>
      </c>
      <c r="D434" s="212" t="s">
        <v>950</v>
      </c>
      <c r="E434" s="212">
        <v>41033928</v>
      </c>
      <c r="F434" s="212" t="s">
        <v>552</v>
      </c>
      <c r="G434" s="212" t="s">
        <v>776</v>
      </c>
      <c r="H434" s="212" t="s">
        <v>235</v>
      </c>
      <c r="I434" s="216">
        <v>38500</v>
      </c>
    </row>
    <row r="435" spans="1:9" x14ac:dyDescent="0.25">
      <c r="A435" s="491" t="s">
        <v>766</v>
      </c>
      <c r="B435" s="491"/>
      <c r="C435" s="491"/>
      <c r="D435" s="491"/>
      <c r="E435" s="491"/>
      <c r="F435" s="491"/>
      <c r="G435" s="491"/>
      <c r="H435" s="491"/>
      <c r="I435" s="216">
        <f>SUM(I75:I434)</f>
        <v>5120182.97</v>
      </c>
    </row>
    <row r="436" spans="1:9" x14ac:dyDescent="0.25">
      <c r="I436" s="57"/>
    </row>
  </sheetData>
  <mergeCells count="5">
    <mergeCell ref="A71:H71"/>
    <mergeCell ref="A2:I2"/>
    <mergeCell ref="A1:I1"/>
    <mergeCell ref="A73:I73"/>
    <mergeCell ref="A435:H435"/>
  </mergeCells>
  <phoneticPr fontId="32" type="noConversion"/>
  <pageMargins left="0.23622047244094491" right="0.23622047244094491" top="0.15748031496062992" bottom="0.15748031496062992"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5"/>
  <sheetViews>
    <sheetView view="pageLayout" workbookViewId="0">
      <selection activeCell="I23" sqref="I23"/>
    </sheetView>
  </sheetViews>
  <sheetFormatPr defaultRowHeight="15" x14ac:dyDescent="0.25"/>
  <cols>
    <col min="1" max="2" width="12.5703125" customWidth="1"/>
    <col min="3" max="3" width="12.28515625" customWidth="1"/>
    <col min="4" max="4" width="12" customWidth="1"/>
    <col min="5" max="9" width="14.7109375" customWidth="1"/>
  </cols>
  <sheetData>
    <row r="1" spans="1:9" ht="15.75" x14ac:dyDescent="0.25">
      <c r="A1" s="492" t="s">
        <v>840</v>
      </c>
      <c r="B1" s="492"/>
      <c r="C1" s="492"/>
      <c r="D1" s="492"/>
      <c r="E1" s="492"/>
      <c r="F1" s="492"/>
      <c r="G1" s="492"/>
      <c r="H1" s="492"/>
      <c r="I1" s="492"/>
    </row>
    <row r="2" spans="1:9" ht="15.75" x14ac:dyDescent="0.25">
      <c r="A2" s="493" t="s">
        <v>831</v>
      </c>
      <c r="B2" s="493"/>
      <c r="C2" s="493"/>
      <c r="D2" s="493"/>
      <c r="E2" s="493"/>
      <c r="F2" s="493"/>
      <c r="G2" s="493"/>
      <c r="H2" s="493"/>
      <c r="I2" s="493"/>
    </row>
    <row r="3" spans="1:9" ht="16.5" thickBot="1" x14ac:dyDescent="0.3">
      <c r="A3" s="171"/>
      <c r="B3" s="171"/>
      <c r="C3" s="171"/>
      <c r="D3" s="171"/>
      <c r="E3" s="171"/>
      <c r="F3" s="171"/>
      <c r="G3" s="171"/>
      <c r="H3" s="171"/>
      <c r="I3" s="171"/>
    </row>
    <row r="4" spans="1:9" ht="77.25" thickBot="1" x14ac:dyDescent="0.3">
      <c r="A4" s="93" t="s">
        <v>808</v>
      </c>
      <c r="B4" s="18" t="s">
        <v>839</v>
      </c>
      <c r="C4" s="18" t="s">
        <v>838</v>
      </c>
      <c r="D4" s="18" t="s">
        <v>628</v>
      </c>
      <c r="E4" s="18" t="s">
        <v>828</v>
      </c>
      <c r="F4" s="18" t="s">
        <v>837</v>
      </c>
      <c r="G4" s="18" t="s">
        <v>806</v>
      </c>
      <c r="H4" s="18" t="s">
        <v>827</v>
      </c>
      <c r="I4" s="18" t="s">
        <v>544</v>
      </c>
    </row>
    <row r="5" spans="1:9" ht="15.75" thickBot="1" x14ac:dyDescent="0.3">
      <c r="A5" s="112">
        <v>0</v>
      </c>
      <c r="B5" s="109">
        <v>0</v>
      </c>
      <c r="C5" s="112">
        <v>0</v>
      </c>
      <c r="D5" s="109">
        <v>0</v>
      </c>
      <c r="E5" s="112">
        <v>0</v>
      </c>
      <c r="F5" s="109">
        <v>0</v>
      </c>
      <c r="G5" s="112">
        <v>0</v>
      </c>
      <c r="H5" s="109">
        <v>0</v>
      </c>
      <c r="I5" s="109">
        <v>0</v>
      </c>
    </row>
    <row r="6" spans="1:9" ht="15.75" thickBot="1" x14ac:dyDescent="0.3">
      <c r="A6" s="112">
        <v>0</v>
      </c>
      <c r="B6" s="109">
        <v>0</v>
      </c>
      <c r="C6" s="112">
        <v>0</v>
      </c>
      <c r="D6" s="109">
        <v>0</v>
      </c>
      <c r="E6" s="112">
        <v>0</v>
      </c>
      <c r="F6" s="109">
        <v>0</v>
      </c>
      <c r="G6" s="112">
        <v>0</v>
      </c>
      <c r="H6" s="109">
        <v>0</v>
      </c>
      <c r="I6" s="109">
        <v>0</v>
      </c>
    </row>
    <row r="7" spans="1:9" ht="15.75" thickBot="1" x14ac:dyDescent="0.3">
      <c r="A7" s="112">
        <v>0</v>
      </c>
      <c r="B7" s="109">
        <v>0</v>
      </c>
      <c r="C7" s="112">
        <v>0</v>
      </c>
      <c r="D7" s="109">
        <v>0</v>
      </c>
      <c r="E7" s="112">
        <v>0</v>
      </c>
      <c r="F7" s="109">
        <v>0</v>
      </c>
      <c r="G7" s="112">
        <v>0</v>
      </c>
      <c r="H7" s="109">
        <v>0</v>
      </c>
      <c r="I7" s="109">
        <v>0</v>
      </c>
    </row>
    <row r="8" spans="1:9" ht="15.75" thickBot="1" x14ac:dyDescent="0.3">
      <c r="A8" s="112">
        <v>0</v>
      </c>
      <c r="B8" s="109">
        <v>0</v>
      </c>
      <c r="C8" s="112">
        <v>0</v>
      </c>
      <c r="D8" s="109">
        <v>0</v>
      </c>
      <c r="E8" s="112">
        <v>0</v>
      </c>
      <c r="F8" s="109">
        <v>0</v>
      </c>
      <c r="G8" s="112">
        <v>0</v>
      </c>
      <c r="H8" s="109">
        <v>0</v>
      </c>
      <c r="I8" s="109">
        <v>0</v>
      </c>
    </row>
    <row r="9" spans="1:9" ht="15.75" thickBot="1" x14ac:dyDescent="0.3">
      <c r="A9" s="112">
        <v>0</v>
      </c>
      <c r="B9" s="109">
        <v>0</v>
      </c>
      <c r="C9" s="112">
        <v>0</v>
      </c>
      <c r="D9" s="109">
        <v>0</v>
      </c>
      <c r="E9" s="112">
        <v>0</v>
      </c>
      <c r="F9" s="109">
        <v>0</v>
      </c>
      <c r="G9" s="112">
        <v>0</v>
      </c>
      <c r="H9" s="109">
        <v>0</v>
      </c>
      <c r="I9" s="109">
        <v>0</v>
      </c>
    </row>
    <row r="10" spans="1:9" ht="15.75" thickBot="1" x14ac:dyDescent="0.3">
      <c r="A10" s="112">
        <v>0</v>
      </c>
      <c r="B10" s="109">
        <v>0</v>
      </c>
      <c r="C10" s="112">
        <v>0</v>
      </c>
      <c r="D10" s="109">
        <v>0</v>
      </c>
      <c r="E10" s="112">
        <v>0</v>
      </c>
      <c r="F10" s="109">
        <v>0</v>
      </c>
      <c r="G10" s="112">
        <v>0</v>
      </c>
      <c r="H10" s="109">
        <v>0</v>
      </c>
      <c r="I10" s="109">
        <v>0</v>
      </c>
    </row>
    <row r="11" spans="1:9" ht="15.75" thickBot="1" x14ac:dyDescent="0.3">
      <c r="A11" s="112">
        <v>0</v>
      </c>
      <c r="B11" s="109">
        <v>0</v>
      </c>
      <c r="C11" s="112">
        <v>0</v>
      </c>
      <c r="D11" s="109">
        <v>0</v>
      </c>
      <c r="E11" s="112">
        <v>0</v>
      </c>
      <c r="F11" s="109">
        <v>0</v>
      </c>
      <c r="G11" s="112">
        <v>0</v>
      </c>
      <c r="H11" s="109">
        <v>0</v>
      </c>
      <c r="I11" s="109">
        <v>0</v>
      </c>
    </row>
    <row r="12" spans="1:9" ht="15.75" thickBot="1" x14ac:dyDescent="0.3">
      <c r="A12" s="475" t="s">
        <v>836</v>
      </c>
      <c r="B12" s="476"/>
      <c r="C12" s="476"/>
      <c r="D12" s="476"/>
      <c r="E12" s="476"/>
      <c r="F12" s="476"/>
      <c r="G12" s="476"/>
      <c r="H12" s="477"/>
      <c r="I12" s="109">
        <v>0</v>
      </c>
    </row>
    <row r="13" spans="1:9" x14ac:dyDescent="0.25">
      <c r="A13" s="172"/>
      <c r="B13" s="172"/>
      <c r="C13" s="172"/>
      <c r="D13" s="172"/>
      <c r="E13" s="172"/>
      <c r="F13" s="172"/>
      <c r="G13" s="172"/>
      <c r="H13" s="172"/>
      <c r="I13" s="172"/>
    </row>
    <row r="14" spans="1:9" ht="15.75" thickBot="1" x14ac:dyDescent="0.3">
      <c r="A14" s="494" t="s">
        <v>809</v>
      </c>
      <c r="B14" s="494"/>
      <c r="C14" s="494"/>
      <c r="D14" s="494"/>
      <c r="E14" s="494"/>
      <c r="F14" s="494"/>
      <c r="G14" s="494"/>
      <c r="H14" s="494"/>
      <c r="I14" s="494"/>
    </row>
    <row r="15" spans="1:9" ht="77.25" thickBot="1" x14ac:dyDescent="0.3">
      <c r="A15" s="93" t="s">
        <v>808</v>
      </c>
      <c r="B15" s="113" t="s">
        <v>835</v>
      </c>
      <c r="C15" s="18" t="s">
        <v>548</v>
      </c>
      <c r="D15" s="18" t="s">
        <v>576</v>
      </c>
      <c r="E15" s="18" t="s">
        <v>834</v>
      </c>
      <c r="F15" s="18" t="s">
        <v>574</v>
      </c>
      <c r="G15" s="18" t="s">
        <v>806</v>
      </c>
      <c r="H15" s="18" t="s">
        <v>805</v>
      </c>
      <c r="I15" s="18" t="s">
        <v>544</v>
      </c>
    </row>
    <row r="16" spans="1:9" ht="15.75" thickBot="1" x14ac:dyDescent="0.3">
      <c r="A16" s="112">
        <v>0</v>
      </c>
      <c r="B16" s="109">
        <v>0</v>
      </c>
      <c r="C16" s="112">
        <v>0</v>
      </c>
      <c r="D16" s="109">
        <v>0</v>
      </c>
      <c r="E16" s="112">
        <v>0</v>
      </c>
      <c r="F16" s="109">
        <v>0</v>
      </c>
      <c r="G16" s="112">
        <v>0</v>
      </c>
      <c r="H16" s="109">
        <v>0</v>
      </c>
      <c r="I16" s="109">
        <v>0</v>
      </c>
    </row>
    <row r="17" spans="1:9" ht="15.75" thickBot="1" x14ac:dyDescent="0.3">
      <c r="A17" s="112">
        <v>0</v>
      </c>
      <c r="B17" s="109">
        <v>0</v>
      </c>
      <c r="C17" s="112">
        <v>0</v>
      </c>
      <c r="D17" s="109">
        <v>0</v>
      </c>
      <c r="E17" s="112">
        <v>0</v>
      </c>
      <c r="F17" s="109">
        <v>0</v>
      </c>
      <c r="G17" s="112">
        <v>0</v>
      </c>
      <c r="H17" s="109">
        <v>0</v>
      </c>
      <c r="I17" s="109">
        <v>0</v>
      </c>
    </row>
    <row r="18" spans="1:9" ht="15.75" thickBot="1" x14ac:dyDescent="0.3">
      <c r="A18" s="112">
        <v>0</v>
      </c>
      <c r="B18" s="109">
        <v>0</v>
      </c>
      <c r="C18" s="112">
        <v>0</v>
      </c>
      <c r="D18" s="109">
        <v>0</v>
      </c>
      <c r="E18" s="112">
        <v>0</v>
      </c>
      <c r="F18" s="109">
        <v>0</v>
      </c>
      <c r="G18" s="112">
        <v>0</v>
      </c>
      <c r="H18" s="109">
        <v>0</v>
      </c>
      <c r="I18" s="109">
        <v>0</v>
      </c>
    </row>
    <row r="19" spans="1:9" ht="15.75" thickBot="1" x14ac:dyDescent="0.3">
      <c r="A19" s="112">
        <v>0</v>
      </c>
      <c r="B19" s="109">
        <v>0</v>
      </c>
      <c r="C19" s="112">
        <v>0</v>
      </c>
      <c r="D19" s="109">
        <v>0</v>
      </c>
      <c r="E19" s="112">
        <v>0</v>
      </c>
      <c r="F19" s="109">
        <v>0</v>
      </c>
      <c r="G19" s="112">
        <v>0</v>
      </c>
      <c r="H19" s="109">
        <v>0</v>
      </c>
      <c r="I19" s="109">
        <v>0</v>
      </c>
    </row>
    <row r="20" spans="1:9" ht="15.75" thickBot="1" x14ac:dyDescent="0.3">
      <c r="A20" s="112">
        <v>0</v>
      </c>
      <c r="B20" s="109">
        <v>0</v>
      </c>
      <c r="C20" s="112">
        <v>0</v>
      </c>
      <c r="D20" s="109">
        <v>0</v>
      </c>
      <c r="E20" s="112">
        <v>0</v>
      </c>
      <c r="F20" s="109">
        <v>0</v>
      </c>
      <c r="G20" s="112">
        <v>0</v>
      </c>
      <c r="H20" s="109">
        <v>0</v>
      </c>
      <c r="I20" s="109">
        <v>0</v>
      </c>
    </row>
    <row r="21" spans="1:9" ht="15.75" thickBot="1" x14ac:dyDescent="0.3">
      <c r="A21" s="112">
        <v>0</v>
      </c>
      <c r="B21" s="109">
        <v>0</v>
      </c>
      <c r="C21" s="112">
        <v>0</v>
      </c>
      <c r="D21" s="109">
        <v>0</v>
      </c>
      <c r="E21" s="112">
        <v>0</v>
      </c>
      <c r="F21" s="109">
        <v>0</v>
      </c>
      <c r="G21" s="112">
        <v>0</v>
      </c>
      <c r="H21" s="109">
        <v>0</v>
      </c>
      <c r="I21" s="109">
        <v>0</v>
      </c>
    </row>
    <row r="22" spans="1:9" ht="15.75" thickBot="1" x14ac:dyDescent="0.3">
      <c r="A22" s="112">
        <v>0</v>
      </c>
      <c r="B22" s="109">
        <v>0</v>
      </c>
      <c r="C22" s="112">
        <v>0</v>
      </c>
      <c r="D22" s="109">
        <v>0</v>
      </c>
      <c r="E22" s="112">
        <v>0</v>
      </c>
      <c r="F22" s="109">
        <v>0</v>
      </c>
      <c r="G22" s="112">
        <v>0</v>
      </c>
      <c r="H22" s="109">
        <v>0</v>
      </c>
      <c r="I22" s="109">
        <v>0</v>
      </c>
    </row>
    <row r="23" spans="1:9" ht="15.75" thickBot="1" x14ac:dyDescent="0.3">
      <c r="A23" s="475" t="s">
        <v>810</v>
      </c>
      <c r="B23" s="476"/>
      <c r="C23" s="476"/>
      <c r="D23" s="476"/>
      <c r="E23" s="476"/>
      <c r="F23" s="476"/>
      <c r="G23" s="476"/>
      <c r="H23" s="477"/>
      <c r="I23" s="109">
        <v>0</v>
      </c>
    </row>
    <row r="25" spans="1:9" x14ac:dyDescent="0.25">
      <c r="A25" s="420" t="s">
        <v>833</v>
      </c>
      <c r="B25" s="420"/>
      <c r="C25" s="420"/>
      <c r="D25" s="420"/>
      <c r="E25" s="420"/>
      <c r="F25" s="420"/>
      <c r="G25" s="420"/>
      <c r="H25" s="420"/>
      <c r="I25" s="420"/>
    </row>
  </sheetData>
  <mergeCells count="6">
    <mergeCell ref="A25:I25"/>
    <mergeCell ref="A1:I1"/>
    <mergeCell ref="A2:I2"/>
    <mergeCell ref="A14:I14"/>
    <mergeCell ref="A12:H12"/>
    <mergeCell ref="A23:H23"/>
  </mergeCell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27"/>
  <sheetViews>
    <sheetView zoomScaleNormal="100" workbookViewId="0">
      <selection activeCell="A18" sqref="A18:G24"/>
    </sheetView>
  </sheetViews>
  <sheetFormatPr defaultRowHeight="15" x14ac:dyDescent="0.25"/>
  <cols>
    <col min="1" max="8" width="14.7109375" customWidth="1"/>
  </cols>
  <sheetData>
    <row r="1" spans="1:8" ht="33" customHeight="1" x14ac:dyDescent="0.25">
      <c r="A1" s="496" t="s">
        <v>848</v>
      </c>
      <c r="B1" s="492"/>
      <c r="C1" s="492"/>
      <c r="D1" s="492"/>
      <c r="E1" s="492"/>
      <c r="F1" s="492"/>
      <c r="G1" s="492"/>
      <c r="H1" s="492"/>
    </row>
    <row r="2" spans="1:8" ht="15.75" x14ac:dyDescent="0.25">
      <c r="A2" s="493" t="s">
        <v>831</v>
      </c>
      <c r="B2" s="493"/>
      <c r="C2" s="493"/>
      <c r="D2" s="493"/>
      <c r="E2" s="493"/>
      <c r="F2" s="493"/>
      <c r="G2" s="493"/>
      <c r="H2" s="493"/>
    </row>
    <row r="3" spans="1:8" ht="9" customHeight="1" thickBot="1" x14ac:dyDescent="0.3">
      <c r="A3" s="171"/>
      <c r="B3" s="171"/>
      <c r="C3" s="171"/>
      <c r="D3" s="171"/>
      <c r="E3" s="171"/>
      <c r="F3" s="171"/>
      <c r="G3" s="171"/>
      <c r="H3" s="171"/>
    </row>
    <row r="4" spans="1:8" ht="51.75" thickBot="1" x14ac:dyDescent="0.3">
      <c r="A4" s="93" t="s">
        <v>847</v>
      </c>
      <c r="B4" s="18" t="s">
        <v>548</v>
      </c>
      <c r="C4" s="113" t="s">
        <v>846</v>
      </c>
      <c r="D4" s="18" t="s">
        <v>845</v>
      </c>
      <c r="E4" s="18" t="s">
        <v>584</v>
      </c>
      <c r="F4" s="18" t="s">
        <v>806</v>
      </c>
      <c r="G4" s="18" t="s">
        <v>827</v>
      </c>
      <c r="H4" s="18" t="s">
        <v>544</v>
      </c>
    </row>
    <row r="5" spans="1:8" ht="15.75" thickBot="1" x14ac:dyDescent="0.3">
      <c r="A5" s="112">
        <v>0</v>
      </c>
      <c r="B5" s="109">
        <v>0</v>
      </c>
      <c r="C5" s="109">
        <v>0</v>
      </c>
      <c r="D5" s="112">
        <v>0</v>
      </c>
      <c r="E5" s="109">
        <v>0</v>
      </c>
      <c r="F5" s="109">
        <v>0</v>
      </c>
      <c r="G5" s="112">
        <v>0</v>
      </c>
      <c r="H5" s="109">
        <v>0</v>
      </c>
    </row>
    <row r="6" spans="1:8" ht="15.75" thickBot="1" x14ac:dyDescent="0.3">
      <c r="A6" s="112">
        <v>0</v>
      </c>
      <c r="B6" s="109">
        <v>0</v>
      </c>
      <c r="C6" s="109">
        <v>0</v>
      </c>
      <c r="D6" s="112">
        <v>0</v>
      </c>
      <c r="E6" s="109">
        <v>0</v>
      </c>
      <c r="F6" s="109">
        <v>0</v>
      </c>
      <c r="G6" s="112">
        <v>0</v>
      </c>
      <c r="H6" s="109">
        <v>0</v>
      </c>
    </row>
    <row r="7" spans="1:8" ht="15.75" thickBot="1" x14ac:dyDescent="0.3">
      <c r="A7" s="112">
        <v>0</v>
      </c>
      <c r="B7" s="109">
        <v>0</v>
      </c>
      <c r="C7" s="109">
        <v>0</v>
      </c>
      <c r="D7" s="112">
        <v>0</v>
      </c>
      <c r="E7" s="109">
        <v>0</v>
      </c>
      <c r="F7" s="109">
        <v>0</v>
      </c>
      <c r="G7" s="112">
        <v>0</v>
      </c>
      <c r="H7" s="109">
        <v>0</v>
      </c>
    </row>
    <row r="8" spans="1:8" ht="15.75" thickBot="1" x14ac:dyDescent="0.3">
      <c r="A8" s="112">
        <v>0</v>
      </c>
      <c r="B8" s="109">
        <v>0</v>
      </c>
      <c r="C8" s="109">
        <v>0</v>
      </c>
      <c r="D8" s="112">
        <v>0</v>
      </c>
      <c r="E8" s="109">
        <v>0</v>
      </c>
      <c r="F8" s="109">
        <v>0</v>
      </c>
      <c r="G8" s="112">
        <v>0</v>
      </c>
      <c r="H8" s="109">
        <v>0</v>
      </c>
    </row>
    <row r="9" spans="1:8" ht="15.75" thickBot="1" x14ac:dyDescent="0.3">
      <c r="A9" s="112">
        <v>0</v>
      </c>
      <c r="B9" s="109">
        <v>0</v>
      </c>
      <c r="C9" s="109">
        <v>0</v>
      </c>
      <c r="D9" s="112">
        <v>0</v>
      </c>
      <c r="E9" s="109">
        <v>0</v>
      </c>
      <c r="F9" s="109">
        <v>0</v>
      </c>
      <c r="G9" s="112">
        <v>0</v>
      </c>
      <c r="H9" s="109">
        <v>0</v>
      </c>
    </row>
    <row r="10" spans="1:8" ht="15.75" thickBot="1" x14ac:dyDescent="0.3">
      <c r="A10" s="112">
        <v>0</v>
      </c>
      <c r="B10" s="109">
        <v>0</v>
      </c>
      <c r="C10" s="109">
        <v>0</v>
      </c>
      <c r="D10" s="112">
        <v>0</v>
      </c>
      <c r="E10" s="109">
        <v>0</v>
      </c>
      <c r="F10" s="109">
        <v>0</v>
      </c>
      <c r="G10" s="112">
        <v>0</v>
      </c>
      <c r="H10" s="109">
        <v>0</v>
      </c>
    </row>
    <row r="11" spans="1:8" ht="15.75" thickBot="1" x14ac:dyDescent="0.3">
      <c r="A11" s="112">
        <v>0</v>
      </c>
      <c r="B11" s="109">
        <v>0</v>
      </c>
      <c r="C11" s="109">
        <v>0</v>
      </c>
      <c r="D11" s="112">
        <v>0</v>
      </c>
      <c r="E11" s="109">
        <v>0</v>
      </c>
      <c r="F11" s="109">
        <v>0</v>
      </c>
      <c r="G11" s="112">
        <v>0</v>
      </c>
      <c r="H11" s="109">
        <v>0</v>
      </c>
    </row>
    <row r="12" spans="1:8" ht="15.75" thickBot="1" x14ac:dyDescent="0.3">
      <c r="A12" s="112">
        <v>0</v>
      </c>
      <c r="B12" s="109">
        <v>0</v>
      </c>
      <c r="C12" s="109">
        <v>0</v>
      </c>
      <c r="D12" s="112">
        <v>0</v>
      </c>
      <c r="E12" s="109">
        <v>0</v>
      </c>
      <c r="F12" s="109">
        <v>0</v>
      </c>
      <c r="G12" s="112">
        <v>0</v>
      </c>
      <c r="H12" s="109">
        <v>0</v>
      </c>
    </row>
    <row r="13" spans="1:8" ht="15.75" thickBot="1" x14ac:dyDescent="0.3">
      <c r="A13" s="112">
        <v>0</v>
      </c>
      <c r="B13" s="109">
        <v>0</v>
      </c>
      <c r="C13" s="109">
        <v>0</v>
      </c>
      <c r="D13" s="112">
        <v>0</v>
      </c>
      <c r="E13" s="109">
        <v>0</v>
      </c>
      <c r="F13" s="109">
        <v>0</v>
      </c>
      <c r="G13" s="112">
        <v>0</v>
      </c>
      <c r="H13" s="109">
        <v>0</v>
      </c>
    </row>
    <row r="14" spans="1:8" ht="15.75" thickBot="1" x14ac:dyDescent="0.3">
      <c r="A14" s="475" t="s">
        <v>76</v>
      </c>
      <c r="B14" s="476"/>
      <c r="C14" s="476"/>
      <c r="D14" s="476"/>
      <c r="E14" s="476"/>
      <c r="F14" s="476"/>
      <c r="G14" s="477"/>
      <c r="H14" s="109">
        <v>0</v>
      </c>
    </row>
    <row r="15" spans="1:8" ht="10.5" customHeight="1" x14ac:dyDescent="0.25"/>
    <row r="16" spans="1:8" ht="16.5" thickBot="1" x14ac:dyDescent="0.3">
      <c r="A16" s="493" t="s">
        <v>844</v>
      </c>
      <c r="B16" s="493"/>
      <c r="C16" s="493"/>
      <c r="D16" s="493"/>
      <c r="E16" s="493"/>
      <c r="F16" s="493"/>
      <c r="G16" s="493"/>
      <c r="H16" s="493"/>
    </row>
    <row r="17" spans="1:8" ht="51.75" thickBot="1" x14ac:dyDescent="0.3">
      <c r="A17" s="93" t="s">
        <v>808</v>
      </c>
      <c r="B17" s="18" t="s">
        <v>843</v>
      </c>
      <c r="C17" s="18" t="s">
        <v>576</v>
      </c>
      <c r="D17" s="18" t="s">
        <v>842</v>
      </c>
      <c r="E17" s="18" t="s">
        <v>574</v>
      </c>
      <c r="F17" s="18" t="s">
        <v>806</v>
      </c>
      <c r="G17" s="18" t="s">
        <v>805</v>
      </c>
      <c r="H17" s="18" t="s">
        <v>544</v>
      </c>
    </row>
    <row r="18" spans="1:8" ht="15.75" thickBot="1" x14ac:dyDescent="0.3">
      <c r="A18" s="112">
        <v>0</v>
      </c>
      <c r="B18" s="109">
        <v>0</v>
      </c>
      <c r="C18" s="109">
        <v>0</v>
      </c>
      <c r="D18" s="112">
        <v>0</v>
      </c>
      <c r="E18" s="109">
        <v>0</v>
      </c>
      <c r="F18" s="109">
        <v>0</v>
      </c>
      <c r="G18" s="112">
        <v>0</v>
      </c>
      <c r="H18" s="109">
        <v>0</v>
      </c>
    </row>
    <row r="19" spans="1:8" ht="15.75" thickBot="1" x14ac:dyDescent="0.3">
      <c r="A19" s="112">
        <v>0</v>
      </c>
      <c r="B19" s="109">
        <v>0</v>
      </c>
      <c r="C19" s="109">
        <v>0</v>
      </c>
      <c r="D19" s="112">
        <v>0</v>
      </c>
      <c r="E19" s="109">
        <v>0</v>
      </c>
      <c r="F19" s="109">
        <v>0</v>
      </c>
      <c r="G19" s="112">
        <v>0</v>
      </c>
      <c r="H19" s="109">
        <v>0</v>
      </c>
    </row>
    <row r="20" spans="1:8" ht="15.75" thickBot="1" x14ac:dyDescent="0.3">
      <c r="A20" s="112">
        <v>0</v>
      </c>
      <c r="B20" s="109">
        <v>0</v>
      </c>
      <c r="C20" s="109">
        <v>0</v>
      </c>
      <c r="D20" s="112">
        <v>0</v>
      </c>
      <c r="E20" s="109">
        <v>0</v>
      </c>
      <c r="F20" s="109">
        <v>0</v>
      </c>
      <c r="G20" s="112">
        <v>0</v>
      </c>
      <c r="H20" s="109">
        <v>0</v>
      </c>
    </row>
    <row r="21" spans="1:8" ht="15.75" thickBot="1" x14ac:dyDescent="0.3">
      <c r="A21" s="112">
        <v>0</v>
      </c>
      <c r="B21" s="109">
        <v>0</v>
      </c>
      <c r="C21" s="109">
        <v>0</v>
      </c>
      <c r="D21" s="112">
        <v>0</v>
      </c>
      <c r="E21" s="109">
        <v>0</v>
      </c>
      <c r="F21" s="109">
        <v>0</v>
      </c>
      <c r="G21" s="112">
        <v>0</v>
      </c>
      <c r="H21" s="109">
        <v>0</v>
      </c>
    </row>
    <row r="22" spans="1:8" ht="15.75" thickBot="1" x14ac:dyDescent="0.3">
      <c r="A22" s="112">
        <v>0</v>
      </c>
      <c r="B22" s="109">
        <v>0</v>
      </c>
      <c r="C22" s="109">
        <v>0</v>
      </c>
      <c r="D22" s="112">
        <v>0</v>
      </c>
      <c r="E22" s="109">
        <v>0</v>
      </c>
      <c r="F22" s="109">
        <v>0</v>
      </c>
      <c r="G22" s="112">
        <v>0</v>
      </c>
      <c r="H22" s="109">
        <v>0</v>
      </c>
    </row>
    <row r="23" spans="1:8" ht="15.75" thickBot="1" x14ac:dyDescent="0.3">
      <c r="A23" s="112">
        <v>0</v>
      </c>
      <c r="B23" s="109">
        <v>0</v>
      </c>
      <c r="C23" s="109">
        <v>0</v>
      </c>
      <c r="D23" s="112">
        <v>0</v>
      </c>
      <c r="E23" s="109">
        <v>0</v>
      </c>
      <c r="F23" s="109">
        <v>0</v>
      </c>
      <c r="G23" s="112">
        <v>0</v>
      </c>
      <c r="H23" s="109">
        <v>0</v>
      </c>
    </row>
    <row r="24" spans="1:8" ht="15.75" thickBot="1" x14ac:dyDescent="0.3">
      <c r="A24" s="112">
        <v>0</v>
      </c>
      <c r="B24" s="109">
        <v>0</v>
      </c>
      <c r="C24" s="109">
        <v>0</v>
      </c>
      <c r="D24" s="112">
        <v>0</v>
      </c>
      <c r="E24" s="109">
        <v>0</v>
      </c>
      <c r="F24" s="109">
        <v>0</v>
      </c>
      <c r="G24" s="112">
        <v>0</v>
      </c>
      <c r="H24" s="109">
        <v>0</v>
      </c>
    </row>
    <row r="25" spans="1:8" ht="15.75" thickBot="1" x14ac:dyDescent="0.3">
      <c r="A25" s="475" t="s">
        <v>76</v>
      </c>
      <c r="B25" s="476"/>
      <c r="C25" s="476"/>
      <c r="D25" s="476"/>
      <c r="E25" s="476"/>
      <c r="F25" s="476"/>
      <c r="G25" s="477"/>
      <c r="H25" s="109">
        <v>0</v>
      </c>
    </row>
    <row r="26" spans="1:8" ht="8.25" customHeight="1" x14ac:dyDescent="0.25"/>
    <row r="27" spans="1:8" ht="15.75" x14ac:dyDescent="0.25">
      <c r="A27" s="495" t="s">
        <v>841</v>
      </c>
      <c r="B27" s="495"/>
      <c r="C27" s="495"/>
      <c r="D27" s="495"/>
      <c r="E27" s="495"/>
      <c r="F27" s="495"/>
      <c r="G27" s="495"/>
      <c r="H27" s="495"/>
    </row>
  </sheetData>
  <mergeCells count="6">
    <mergeCell ref="A14:G14"/>
    <mergeCell ref="A16:H16"/>
    <mergeCell ref="A25:G25"/>
    <mergeCell ref="A27:H27"/>
    <mergeCell ref="A1:H1"/>
    <mergeCell ref="A2:H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35"/>
  <sheetViews>
    <sheetView topLeftCell="A13" workbookViewId="0">
      <selection activeCell="C24" sqref="C24:C25"/>
    </sheetView>
  </sheetViews>
  <sheetFormatPr defaultRowHeight="15" x14ac:dyDescent="0.25"/>
  <cols>
    <col min="1" max="1" width="40.7109375" customWidth="1"/>
    <col min="2" max="2" width="15.7109375" customWidth="1"/>
    <col min="3" max="3" width="38.7109375" customWidth="1"/>
  </cols>
  <sheetData>
    <row r="1" spans="1:3" ht="15.75" x14ac:dyDescent="0.25">
      <c r="A1" s="380" t="s">
        <v>34</v>
      </c>
      <c r="B1" s="380"/>
      <c r="C1" s="380"/>
    </row>
    <row r="2" spans="1:3" ht="49.5" customHeight="1" x14ac:dyDescent="0.25">
      <c r="A2" s="381" t="s">
        <v>35</v>
      </c>
      <c r="B2" s="380"/>
      <c r="C2" s="380"/>
    </row>
    <row r="3" spans="1:3" ht="16.5" thickBot="1" x14ac:dyDescent="0.3">
      <c r="A3" s="1"/>
    </row>
    <row r="4" spans="1:3" x14ac:dyDescent="0.25">
      <c r="A4" s="374" t="s">
        <v>0</v>
      </c>
      <c r="B4" s="374" t="s">
        <v>1</v>
      </c>
      <c r="C4" s="3" t="s">
        <v>2</v>
      </c>
    </row>
    <row r="5" spans="1:3" ht="15.75" thickBot="1" x14ac:dyDescent="0.3">
      <c r="A5" s="375"/>
      <c r="B5" s="375"/>
      <c r="C5" s="4" t="s">
        <v>3</v>
      </c>
    </row>
    <row r="6" spans="1:3" ht="38.25" x14ac:dyDescent="0.25">
      <c r="A6" s="5" t="s">
        <v>4</v>
      </c>
      <c r="B6" s="374" t="s">
        <v>6</v>
      </c>
      <c r="C6" s="374">
        <v>0</v>
      </c>
    </row>
    <row r="7" spans="1:3" ht="15.75" thickBot="1" x14ac:dyDescent="0.3">
      <c r="A7" s="6" t="s">
        <v>5</v>
      </c>
      <c r="B7" s="375"/>
      <c r="C7" s="375"/>
    </row>
    <row r="8" spans="1:3" ht="25.5" x14ac:dyDescent="0.25">
      <c r="A8" s="8" t="s">
        <v>7</v>
      </c>
      <c r="B8" s="374" t="s">
        <v>9</v>
      </c>
      <c r="C8" s="374">
        <v>0</v>
      </c>
    </row>
    <row r="9" spans="1:3" ht="15.75" thickBot="1" x14ac:dyDescent="0.3">
      <c r="A9" s="9" t="s">
        <v>8</v>
      </c>
      <c r="B9" s="375"/>
      <c r="C9" s="375"/>
    </row>
    <row r="10" spans="1:3" ht="15.75" thickBot="1" x14ac:dyDescent="0.3">
      <c r="A10" s="9" t="s">
        <v>10</v>
      </c>
      <c r="B10" s="4"/>
      <c r="C10" s="4">
        <v>0</v>
      </c>
    </row>
    <row r="11" spans="1:3" ht="25.5" x14ac:dyDescent="0.25">
      <c r="A11" s="11" t="s">
        <v>11</v>
      </c>
      <c r="B11" s="374" t="s">
        <v>12</v>
      </c>
      <c r="C11" s="374">
        <v>0</v>
      </c>
    </row>
    <row r="12" spans="1:3" ht="15.75" thickBot="1" x14ac:dyDescent="0.3">
      <c r="A12" s="12" t="s">
        <v>8</v>
      </c>
      <c r="B12" s="375"/>
      <c r="C12" s="375"/>
    </row>
    <row r="13" spans="1:3" ht="15.75" thickBot="1" x14ac:dyDescent="0.3">
      <c r="A13" s="12" t="s">
        <v>10</v>
      </c>
      <c r="B13" s="4"/>
      <c r="C13" s="4">
        <v>0</v>
      </c>
    </row>
    <row r="14" spans="1:3" ht="15.75" thickBot="1" x14ac:dyDescent="0.3">
      <c r="A14" s="12" t="s">
        <v>13</v>
      </c>
      <c r="B14" s="4" t="s">
        <v>14</v>
      </c>
      <c r="C14" s="4">
        <v>0</v>
      </c>
    </row>
    <row r="15" spans="1:3" ht="15.75" thickBot="1" x14ac:dyDescent="0.3">
      <c r="A15" s="12" t="s">
        <v>15</v>
      </c>
      <c r="B15" s="4" t="s">
        <v>16</v>
      </c>
      <c r="C15" s="4">
        <v>0</v>
      </c>
    </row>
    <row r="16" spans="1:3" ht="26.25" thickBot="1" x14ac:dyDescent="0.3">
      <c r="A16" s="8" t="s">
        <v>17</v>
      </c>
      <c r="B16" s="374" t="s">
        <v>18</v>
      </c>
      <c r="C16" s="4">
        <v>0</v>
      </c>
    </row>
    <row r="17" spans="1:3" ht="15.75" thickBot="1" x14ac:dyDescent="0.3">
      <c r="A17" s="9" t="s">
        <v>8</v>
      </c>
      <c r="B17" s="375"/>
      <c r="C17" s="4">
        <v>0</v>
      </c>
    </row>
    <row r="18" spans="1:3" ht="15.75" thickBot="1" x14ac:dyDescent="0.3">
      <c r="A18" s="9" t="s">
        <v>10</v>
      </c>
      <c r="B18" s="4"/>
      <c r="C18" s="4">
        <v>0</v>
      </c>
    </row>
    <row r="19" spans="1:3" ht="25.5" x14ac:dyDescent="0.25">
      <c r="A19" s="8" t="s">
        <v>19</v>
      </c>
      <c r="B19" s="374" t="s">
        <v>20</v>
      </c>
      <c r="C19" s="374">
        <v>0</v>
      </c>
    </row>
    <row r="20" spans="1:3" ht="15.75" thickBot="1" x14ac:dyDescent="0.3">
      <c r="A20" s="9" t="s">
        <v>8</v>
      </c>
      <c r="B20" s="375"/>
      <c r="C20" s="375"/>
    </row>
    <row r="21" spans="1:3" ht="15.75" thickBot="1" x14ac:dyDescent="0.3">
      <c r="A21" s="9" t="s">
        <v>10</v>
      </c>
      <c r="B21" s="4"/>
      <c r="C21" s="4">
        <v>0</v>
      </c>
    </row>
    <row r="22" spans="1:3" ht="25.5" x14ac:dyDescent="0.25">
      <c r="A22" s="5" t="s">
        <v>21</v>
      </c>
      <c r="B22" s="7" t="s">
        <v>22</v>
      </c>
      <c r="C22" s="376">
        <f>C24</f>
        <v>6732295.5299999993</v>
      </c>
    </row>
    <row r="23" spans="1:3" ht="15.75" thickBot="1" x14ac:dyDescent="0.3">
      <c r="A23" s="6" t="s">
        <v>5</v>
      </c>
      <c r="B23" s="4" t="s">
        <v>23</v>
      </c>
      <c r="C23" s="377"/>
    </row>
    <row r="24" spans="1:3" ht="25.5" x14ac:dyDescent="0.25">
      <c r="A24" s="8" t="s">
        <v>24</v>
      </c>
      <c r="B24" s="374" t="s">
        <v>25</v>
      </c>
      <c r="C24" s="376">
        <f>2655833+4076462.53</f>
        <v>6732295.5299999993</v>
      </c>
    </row>
    <row r="25" spans="1:3" ht="15.75" thickBot="1" x14ac:dyDescent="0.3">
      <c r="A25" s="9" t="s">
        <v>8</v>
      </c>
      <c r="B25" s="375"/>
      <c r="C25" s="377"/>
    </row>
    <row r="26" spans="1:3" ht="15.75" thickBot="1" x14ac:dyDescent="0.3">
      <c r="A26" s="9" t="s">
        <v>26</v>
      </c>
      <c r="B26" s="4"/>
      <c r="C26" s="4">
        <v>0</v>
      </c>
    </row>
    <row r="27" spans="1:3" ht="25.5" x14ac:dyDescent="0.25">
      <c r="A27" s="11" t="s">
        <v>27</v>
      </c>
      <c r="B27" s="374" t="s">
        <v>28</v>
      </c>
      <c r="C27" s="374">
        <v>0</v>
      </c>
    </row>
    <row r="28" spans="1:3" ht="15.75" thickBot="1" x14ac:dyDescent="0.3">
      <c r="A28" s="12" t="s">
        <v>8</v>
      </c>
      <c r="B28" s="375"/>
      <c r="C28" s="375"/>
    </row>
    <row r="29" spans="1:3" ht="15.75" thickBot="1" x14ac:dyDescent="0.3">
      <c r="A29" s="12" t="s">
        <v>10</v>
      </c>
      <c r="B29" s="4"/>
      <c r="C29" s="4">
        <v>0</v>
      </c>
    </row>
    <row r="30" spans="1:3" ht="15.75" thickBot="1" x14ac:dyDescent="0.3">
      <c r="A30" s="12" t="s">
        <v>13</v>
      </c>
      <c r="B30" s="4" t="s">
        <v>29</v>
      </c>
      <c r="C30" s="4">
        <v>0</v>
      </c>
    </row>
    <row r="31" spans="1:3" ht="15.75" thickBot="1" x14ac:dyDescent="0.3">
      <c r="A31" s="12" t="s">
        <v>30</v>
      </c>
      <c r="B31" s="4" t="s">
        <v>31</v>
      </c>
      <c r="C31" s="4">
        <v>0</v>
      </c>
    </row>
    <row r="32" spans="1:3" ht="25.5" x14ac:dyDescent="0.25">
      <c r="A32" s="8" t="s">
        <v>32</v>
      </c>
      <c r="B32" s="374" t="s">
        <v>33</v>
      </c>
      <c r="C32" s="374">
        <v>0</v>
      </c>
    </row>
    <row r="33" spans="1:3" ht="15.75" thickBot="1" x14ac:dyDescent="0.3">
      <c r="A33" s="9" t="s">
        <v>8</v>
      </c>
      <c r="B33" s="375"/>
      <c r="C33" s="375"/>
    </row>
    <row r="34" spans="1:3" ht="15.75" thickBot="1" x14ac:dyDescent="0.3">
      <c r="A34" s="9" t="s">
        <v>26</v>
      </c>
      <c r="B34" s="4"/>
      <c r="C34" s="4">
        <v>0</v>
      </c>
    </row>
    <row r="35" spans="1:3" x14ac:dyDescent="0.25">
      <c r="C35" s="23"/>
    </row>
  </sheetData>
  <mergeCells count="20">
    <mergeCell ref="B27:B28"/>
    <mergeCell ref="C27:C28"/>
    <mergeCell ref="B32:B33"/>
    <mergeCell ref="C32:C33"/>
    <mergeCell ref="B11:B12"/>
    <mergeCell ref="C11:C12"/>
    <mergeCell ref="B16:B17"/>
    <mergeCell ref="B19:B20"/>
    <mergeCell ref="C19:C20"/>
    <mergeCell ref="A1:C1"/>
    <mergeCell ref="A2:C2"/>
    <mergeCell ref="C22:C23"/>
    <mergeCell ref="B24:B25"/>
    <mergeCell ref="C24:C25"/>
    <mergeCell ref="A4:A5"/>
    <mergeCell ref="B4:B5"/>
    <mergeCell ref="B6:B7"/>
    <mergeCell ref="C6:C7"/>
    <mergeCell ref="B8:B9"/>
    <mergeCell ref="C8:C9"/>
  </mergeCells>
  <pageMargins left="0.39370078740157483" right="0.39370078740157483" top="0.78740157480314965" bottom="0.78740157480314965"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24"/>
  <sheetViews>
    <sheetView view="pageLayout" workbookViewId="0">
      <selection activeCell="A15" sqref="A15:G22"/>
    </sheetView>
  </sheetViews>
  <sheetFormatPr defaultRowHeight="15" x14ac:dyDescent="0.25"/>
  <cols>
    <col min="1" max="8" width="14.7109375" customWidth="1"/>
  </cols>
  <sheetData>
    <row r="1" spans="1:8" ht="33" customHeight="1" x14ac:dyDescent="0.25">
      <c r="A1" s="496" t="s">
        <v>857</v>
      </c>
      <c r="B1" s="492"/>
      <c r="C1" s="492"/>
      <c r="D1" s="492"/>
      <c r="E1" s="492"/>
      <c r="F1" s="492"/>
      <c r="G1" s="492"/>
      <c r="H1" s="492"/>
    </row>
    <row r="2" spans="1:8" ht="15.75" x14ac:dyDescent="0.25">
      <c r="A2" s="177"/>
      <c r="B2" s="177"/>
      <c r="C2" s="177"/>
      <c r="D2" s="177"/>
      <c r="E2" s="177"/>
      <c r="F2" s="177"/>
      <c r="G2" s="177"/>
      <c r="H2" s="177"/>
    </row>
    <row r="3" spans="1:8" ht="16.5" thickBot="1" x14ac:dyDescent="0.3">
      <c r="A3" s="176" t="s">
        <v>856</v>
      </c>
    </row>
    <row r="4" spans="1:8" ht="51.75" thickBot="1" x14ac:dyDescent="0.3">
      <c r="A4" s="93" t="s">
        <v>808</v>
      </c>
      <c r="B4" s="18" t="s">
        <v>850</v>
      </c>
      <c r="C4" s="18" t="s">
        <v>855</v>
      </c>
      <c r="D4" s="18" t="s">
        <v>854</v>
      </c>
      <c r="E4" s="18" t="s">
        <v>584</v>
      </c>
      <c r="F4" s="18" t="s">
        <v>853</v>
      </c>
      <c r="G4" s="18" t="s">
        <v>827</v>
      </c>
      <c r="H4" s="18" t="s">
        <v>544</v>
      </c>
    </row>
    <row r="5" spans="1:8" ht="15.75" thickBot="1" x14ac:dyDescent="0.3">
      <c r="A5" s="112">
        <v>0</v>
      </c>
      <c r="B5" s="112">
        <v>0</v>
      </c>
      <c r="C5" s="112">
        <v>0</v>
      </c>
      <c r="D5" s="112">
        <v>0</v>
      </c>
      <c r="E5" s="112">
        <v>0</v>
      </c>
      <c r="F5" s="112">
        <v>0</v>
      </c>
      <c r="G5" s="112">
        <v>0</v>
      </c>
      <c r="H5" s="109">
        <v>0</v>
      </c>
    </row>
    <row r="6" spans="1:8" ht="15.75" thickBot="1" x14ac:dyDescent="0.3">
      <c r="A6" s="112">
        <v>0</v>
      </c>
      <c r="B6" s="112">
        <v>0</v>
      </c>
      <c r="C6" s="112">
        <v>0</v>
      </c>
      <c r="D6" s="112">
        <v>0</v>
      </c>
      <c r="E6" s="112">
        <v>0</v>
      </c>
      <c r="F6" s="112">
        <v>0</v>
      </c>
      <c r="G6" s="112">
        <v>0</v>
      </c>
      <c r="H6" s="109">
        <v>0</v>
      </c>
    </row>
    <row r="7" spans="1:8" ht="15.75" thickBot="1" x14ac:dyDescent="0.3">
      <c r="A7" s="112">
        <v>0</v>
      </c>
      <c r="B7" s="112">
        <v>0</v>
      </c>
      <c r="C7" s="112">
        <v>0</v>
      </c>
      <c r="D7" s="112">
        <v>0</v>
      </c>
      <c r="E7" s="112">
        <v>0</v>
      </c>
      <c r="F7" s="112">
        <v>0</v>
      </c>
      <c r="G7" s="112">
        <v>0</v>
      </c>
      <c r="H7" s="109">
        <v>0</v>
      </c>
    </row>
    <row r="8" spans="1:8" ht="15.75" thickBot="1" x14ac:dyDescent="0.3">
      <c r="A8" s="112">
        <v>0</v>
      </c>
      <c r="B8" s="112">
        <v>0</v>
      </c>
      <c r="C8" s="112">
        <v>0</v>
      </c>
      <c r="D8" s="112">
        <v>0</v>
      </c>
      <c r="E8" s="112">
        <v>0</v>
      </c>
      <c r="F8" s="112">
        <v>0</v>
      </c>
      <c r="G8" s="112">
        <v>0</v>
      </c>
      <c r="H8" s="109">
        <v>0</v>
      </c>
    </row>
    <row r="9" spans="1:8" ht="15.75" thickBot="1" x14ac:dyDescent="0.3">
      <c r="A9" s="112">
        <v>0</v>
      </c>
      <c r="B9" s="112">
        <v>0</v>
      </c>
      <c r="C9" s="112">
        <v>0</v>
      </c>
      <c r="D9" s="112">
        <v>0</v>
      </c>
      <c r="E9" s="112">
        <v>0</v>
      </c>
      <c r="F9" s="112">
        <v>0</v>
      </c>
      <c r="G9" s="112">
        <v>0</v>
      </c>
      <c r="H9" s="109">
        <v>0</v>
      </c>
    </row>
    <row r="10" spans="1:8" ht="15.75" thickBot="1" x14ac:dyDescent="0.3">
      <c r="A10" s="112">
        <v>0</v>
      </c>
      <c r="B10" s="112">
        <v>0</v>
      </c>
      <c r="C10" s="112">
        <v>0</v>
      </c>
      <c r="D10" s="112">
        <v>0</v>
      </c>
      <c r="E10" s="112">
        <v>0</v>
      </c>
      <c r="F10" s="112">
        <v>0</v>
      </c>
      <c r="G10" s="112">
        <v>0</v>
      </c>
      <c r="H10" s="109">
        <v>0</v>
      </c>
    </row>
    <row r="11" spans="1:8" ht="15.75" thickBot="1" x14ac:dyDescent="0.3">
      <c r="A11" s="112">
        <v>0</v>
      </c>
      <c r="B11" s="112">
        <v>0</v>
      </c>
      <c r="C11" s="112">
        <v>0</v>
      </c>
      <c r="D11" s="112">
        <v>0</v>
      </c>
      <c r="E11" s="112">
        <v>0</v>
      </c>
      <c r="F11" s="112">
        <v>0</v>
      </c>
      <c r="G11" s="112">
        <v>0</v>
      </c>
      <c r="H11" s="109">
        <v>0</v>
      </c>
    </row>
    <row r="12" spans="1:8" ht="15.75" thickBot="1" x14ac:dyDescent="0.3">
      <c r="A12" s="475" t="s">
        <v>810</v>
      </c>
      <c r="B12" s="476"/>
      <c r="C12" s="476"/>
      <c r="D12" s="476"/>
      <c r="E12" s="476"/>
      <c r="F12" s="476"/>
      <c r="G12" s="477"/>
      <c r="H12" s="109">
        <v>0</v>
      </c>
    </row>
    <row r="13" spans="1:8" ht="16.5" thickBot="1" x14ac:dyDescent="0.3">
      <c r="A13" s="176" t="s">
        <v>852</v>
      </c>
    </row>
    <row r="14" spans="1:8" ht="64.5" thickBot="1" x14ac:dyDescent="0.3">
      <c r="A14" s="93" t="s">
        <v>851</v>
      </c>
      <c r="B14" s="18" t="s">
        <v>850</v>
      </c>
      <c r="C14" s="18" t="s">
        <v>576</v>
      </c>
      <c r="D14" s="18" t="s">
        <v>546</v>
      </c>
      <c r="E14" s="18" t="s">
        <v>574</v>
      </c>
      <c r="F14" s="18" t="s">
        <v>806</v>
      </c>
      <c r="G14" s="18" t="s">
        <v>805</v>
      </c>
      <c r="H14" s="18" t="s">
        <v>544</v>
      </c>
    </row>
    <row r="15" spans="1:8" ht="15.75" thickBot="1" x14ac:dyDescent="0.3">
      <c r="A15" s="175">
        <v>0</v>
      </c>
      <c r="B15" s="175">
        <v>0</v>
      </c>
      <c r="C15" s="175">
        <v>0</v>
      </c>
      <c r="D15" s="175">
        <v>0</v>
      </c>
      <c r="E15" s="175">
        <v>0</v>
      </c>
      <c r="F15" s="175">
        <v>0</v>
      </c>
      <c r="G15" s="175">
        <v>0</v>
      </c>
      <c r="H15" s="174">
        <v>0</v>
      </c>
    </row>
    <row r="16" spans="1:8" ht="15.75" thickBot="1" x14ac:dyDescent="0.3">
      <c r="A16" s="175">
        <v>0</v>
      </c>
      <c r="B16" s="175">
        <v>0</v>
      </c>
      <c r="C16" s="175">
        <v>0</v>
      </c>
      <c r="D16" s="175">
        <v>0</v>
      </c>
      <c r="E16" s="175">
        <v>0</v>
      </c>
      <c r="F16" s="175">
        <v>0</v>
      </c>
      <c r="G16" s="175">
        <v>0</v>
      </c>
      <c r="H16" s="174">
        <v>0</v>
      </c>
    </row>
    <row r="17" spans="1:8" ht="15.75" thickBot="1" x14ac:dyDescent="0.3">
      <c r="A17" s="175">
        <v>0</v>
      </c>
      <c r="B17" s="175">
        <v>0</v>
      </c>
      <c r="C17" s="175">
        <v>0</v>
      </c>
      <c r="D17" s="175">
        <v>0</v>
      </c>
      <c r="E17" s="175">
        <v>0</v>
      </c>
      <c r="F17" s="175">
        <v>0</v>
      </c>
      <c r="G17" s="175">
        <v>0</v>
      </c>
      <c r="H17" s="174">
        <v>0</v>
      </c>
    </row>
    <row r="18" spans="1:8" ht="15.75" thickBot="1" x14ac:dyDescent="0.3">
      <c r="A18" s="175">
        <v>0</v>
      </c>
      <c r="B18" s="175">
        <v>0</v>
      </c>
      <c r="C18" s="175">
        <v>0</v>
      </c>
      <c r="D18" s="175">
        <v>0</v>
      </c>
      <c r="E18" s="175">
        <v>0</v>
      </c>
      <c r="F18" s="175">
        <v>0</v>
      </c>
      <c r="G18" s="175">
        <v>0</v>
      </c>
      <c r="H18" s="174">
        <v>0</v>
      </c>
    </row>
    <row r="19" spans="1:8" ht="15.75" thickBot="1" x14ac:dyDescent="0.3">
      <c r="A19" s="175">
        <v>0</v>
      </c>
      <c r="B19" s="175">
        <v>0</v>
      </c>
      <c r="C19" s="175">
        <v>0</v>
      </c>
      <c r="D19" s="175">
        <v>0</v>
      </c>
      <c r="E19" s="175">
        <v>0</v>
      </c>
      <c r="F19" s="175">
        <v>0</v>
      </c>
      <c r="G19" s="175">
        <v>0</v>
      </c>
      <c r="H19" s="174">
        <v>0</v>
      </c>
    </row>
    <row r="20" spans="1:8" ht="15.75" thickBot="1" x14ac:dyDescent="0.3">
      <c r="A20" s="175">
        <v>0</v>
      </c>
      <c r="B20" s="175">
        <v>0</v>
      </c>
      <c r="C20" s="175">
        <v>0</v>
      </c>
      <c r="D20" s="175">
        <v>0</v>
      </c>
      <c r="E20" s="175">
        <v>0</v>
      </c>
      <c r="F20" s="175">
        <v>0</v>
      </c>
      <c r="G20" s="175">
        <v>0</v>
      </c>
      <c r="H20" s="174">
        <v>0</v>
      </c>
    </row>
    <row r="21" spans="1:8" ht="15.75" thickBot="1" x14ac:dyDescent="0.3">
      <c r="A21" s="175">
        <v>0</v>
      </c>
      <c r="B21" s="175">
        <v>0</v>
      </c>
      <c r="C21" s="175">
        <v>0</v>
      </c>
      <c r="D21" s="175">
        <v>0</v>
      </c>
      <c r="E21" s="175">
        <v>0</v>
      </c>
      <c r="F21" s="175">
        <v>0</v>
      </c>
      <c r="G21" s="175">
        <v>0</v>
      </c>
      <c r="H21" s="174">
        <v>0</v>
      </c>
    </row>
    <row r="22" spans="1:8" ht="15.75" thickBot="1" x14ac:dyDescent="0.3">
      <c r="A22" s="175">
        <v>0</v>
      </c>
      <c r="B22" s="175">
        <v>0</v>
      </c>
      <c r="C22" s="175">
        <v>0</v>
      </c>
      <c r="D22" s="175">
        <v>0</v>
      </c>
      <c r="E22" s="175">
        <v>0</v>
      </c>
      <c r="F22" s="175">
        <v>0</v>
      </c>
      <c r="G22" s="175">
        <v>0</v>
      </c>
      <c r="H22" s="174">
        <v>0</v>
      </c>
    </row>
    <row r="23" spans="1:8" ht="15.75" thickBot="1" x14ac:dyDescent="0.3">
      <c r="A23" s="475" t="s">
        <v>836</v>
      </c>
      <c r="B23" s="476"/>
      <c r="C23" s="476"/>
      <c r="D23" s="476"/>
      <c r="E23" s="477"/>
      <c r="F23" s="497">
        <v>0</v>
      </c>
      <c r="G23" s="498"/>
      <c r="H23" s="499"/>
    </row>
    <row r="24" spans="1:8" ht="15.75" x14ac:dyDescent="0.25">
      <c r="A24" s="173" t="s">
        <v>849</v>
      </c>
    </row>
  </sheetData>
  <mergeCells count="4">
    <mergeCell ref="A12:G12"/>
    <mergeCell ref="A23:E23"/>
    <mergeCell ref="F23:H23"/>
    <mergeCell ref="A1:H1"/>
  </mergeCell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24"/>
  <sheetViews>
    <sheetView view="pageLayout" workbookViewId="0">
      <selection activeCell="A16" sqref="A16:G22"/>
    </sheetView>
  </sheetViews>
  <sheetFormatPr defaultRowHeight="15" x14ac:dyDescent="0.25"/>
  <cols>
    <col min="1" max="8" width="14.7109375" customWidth="1"/>
  </cols>
  <sheetData>
    <row r="1" spans="1:8" ht="57" customHeight="1" x14ac:dyDescent="0.25">
      <c r="A1" s="496" t="s">
        <v>862</v>
      </c>
      <c r="B1" s="492"/>
      <c r="C1" s="492"/>
      <c r="D1" s="492"/>
      <c r="E1" s="492"/>
      <c r="F1" s="492"/>
      <c r="G1" s="492"/>
      <c r="H1" s="492"/>
    </row>
    <row r="2" spans="1:8" ht="16.5" thickBot="1" x14ac:dyDescent="0.3">
      <c r="A2" s="180" t="s">
        <v>861</v>
      </c>
    </row>
    <row r="3" spans="1:8" ht="51.75" thickBot="1" x14ac:dyDescent="0.3">
      <c r="A3" s="93" t="s">
        <v>847</v>
      </c>
      <c r="B3" s="18" t="s">
        <v>548</v>
      </c>
      <c r="C3" s="113" t="s">
        <v>846</v>
      </c>
      <c r="D3" s="18" t="s">
        <v>845</v>
      </c>
      <c r="E3" s="18" t="s">
        <v>584</v>
      </c>
      <c r="F3" s="18" t="s">
        <v>806</v>
      </c>
      <c r="G3" s="18" t="s">
        <v>827</v>
      </c>
      <c r="H3" s="18" t="s">
        <v>860</v>
      </c>
    </row>
    <row r="4" spans="1:8" ht="15.75" thickBot="1" x14ac:dyDescent="0.3">
      <c r="A4" s="112">
        <v>0</v>
      </c>
      <c r="B4" s="112">
        <v>0</v>
      </c>
      <c r="C4" s="112">
        <v>0</v>
      </c>
      <c r="D4" s="112">
        <v>0</v>
      </c>
      <c r="E4" s="112">
        <v>0</v>
      </c>
      <c r="F4" s="112">
        <v>0</v>
      </c>
      <c r="G4" s="112">
        <v>0</v>
      </c>
      <c r="H4" s="174">
        <v>0</v>
      </c>
    </row>
    <row r="5" spans="1:8" ht="15.75" thickBot="1" x14ac:dyDescent="0.3">
      <c r="A5" s="112">
        <v>0</v>
      </c>
      <c r="B5" s="112">
        <v>0</v>
      </c>
      <c r="C5" s="112">
        <v>0</v>
      </c>
      <c r="D5" s="112">
        <v>0</v>
      </c>
      <c r="E5" s="112">
        <v>0</v>
      </c>
      <c r="F5" s="112">
        <v>0</v>
      </c>
      <c r="G5" s="112">
        <v>0</v>
      </c>
      <c r="H5" s="174">
        <v>0</v>
      </c>
    </row>
    <row r="6" spans="1:8" ht="15.75" thickBot="1" x14ac:dyDescent="0.3">
      <c r="A6" s="112">
        <v>0</v>
      </c>
      <c r="B6" s="112">
        <v>0</v>
      </c>
      <c r="C6" s="112">
        <v>0</v>
      </c>
      <c r="D6" s="112">
        <v>0</v>
      </c>
      <c r="E6" s="112">
        <v>0</v>
      </c>
      <c r="F6" s="112">
        <v>0</v>
      </c>
      <c r="G6" s="112">
        <v>0</v>
      </c>
      <c r="H6" s="174">
        <v>0</v>
      </c>
    </row>
    <row r="7" spans="1:8" ht="15.75" thickBot="1" x14ac:dyDescent="0.3">
      <c r="A7" s="112">
        <v>0</v>
      </c>
      <c r="B7" s="112">
        <v>0</v>
      </c>
      <c r="C7" s="112">
        <v>0</v>
      </c>
      <c r="D7" s="112">
        <v>0</v>
      </c>
      <c r="E7" s="112">
        <v>0</v>
      </c>
      <c r="F7" s="112">
        <v>0</v>
      </c>
      <c r="G7" s="112">
        <v>0</v>
      </c>
      <c r="H7" s="174">
        <v>0</v>
      </c>
    </row>
    <row r="8" spans="1:8" ht="15.75" thickBot="1" x14ac:dyDescent="0.3">
      <c r="A8" s="112">
        <v>0</v>
      </c>
      <c r="B8" s="112">
        <v>0</v>
      </c>
      <c r="C8" s="112">
        <v>0</v>
      </c>
      <c r="D8" s="112">
        <v>0</v>
      </c>
      <c r="E8" s="112">
        <v>0</v>
      </c>
      <c r="F8" s="112">
        <v>0</v>
      </c>
      <c r="G8" s="112">
        <v>0</v>
      </c>
      <c r="H8" s="174">
        <v>0</v>
      </c>
    </row>
    <row r="9" spans="1:8" ht="15.75" thickBot="1" x14ac:dyDescent="0.3">
      <c r="A9" s="112">
        <v>0</v>
      </c>
      <c r="B9" s="112">
        <v>0</v>
      </c>
      <c r="C9" s="112">
        <v>0</v>
      </c>
      <c r="D9" s="112">
        <v>0</v>
      </c>
      <c r="E9" s="112">
        <v>0</v>
      </c>
      <c r="F9" s="112">
        <v>0</v>
      </c>
      <c r="G9" s="112">
        <v>0</v>
      </c>
      <c r="H9" s="174">
        <v>0</v>
      </c>
    </row>
    <row r="10" spans="1:8" ht="15.75" thickBot="1" x14ac:dyDescent="0.3">
      <c r="A10" s="112">
        <v>0</v>
      </c>
      <c r="B10" s="112">
        <v>0</v>
      </c>
      <c r="C10" s="112">
        <v>0</v>
      </c>
      <c r="D10" s="112">
        <v>0</v>
      </c>
      <c r="E10" s="112">
        <v>0</v>
      </c>
      <c r="F10" s="112">
        <v>0</v>
      </c>
      <c r="G10" s="112">
        <v>0</v>
      </c>
      <c r="H10" s="174">
        <v>0</v>
      </c>
    </row>
    <row r="11" spans="1:8" ht="15.75" thickBot="1" x14ac:dyDescent="0.3">
      <c r="A11" s="112">
        <v>0</v>
      </c>
      <c r="B11" s="112">
        <v>0</v>
      </c>
      <c r="C11" s="112">
        <v>0</v>
      </c>
      <c r="D11" s="112">
        <v>0</v>
      </c>
      <c r="E11" s="112">
        <v>0</v>
      </c>
      <c r="F11" s="112">
        <v>0</v>
      </c>
      <c r="G11" s="112">
        <v>0</v>
      </c>
      <c r="H11" s="174">
        <v>0</v>
      </c>
    </row>
    <row r="12" spans="1:8" ht="15.75" thickBot="1" x14ac:dyDescent="0.3">
      <c r="A12" s="475" t="s">
        <v>76</v>
      </c>
      <c r="B12" s="476"/>
      <c r="C12" s="476"/>
      <c r="D12" s="476"/>
      <c r="E12" s="476"/>
      <c r="F12" s="476"/>
      <c r="G12" s="477"/>
      <c r="H12" s="174">
        <v>0</v>
      </c>
    </row>
    <row r="13" spans="1:8" ht="6" customHeight="1" x14ac:dyDescent="0.25">
      <c r="A13" s="179"/>
      <c r="B13" s="179"/>
      <c r="C13" s="179"/>
      <c r="D13" s="179"/>
      <c r="E13" s="179"/>
      <c r="F13" s="179"/>
      <c r="G13" s="179"/>
      <c r="H13" s="179"/>
    </row>
    <row r="14" spans="1:8" ht="16.5" thickBot="1" x14ac:dyDescent="0.3">
      <c r="A14" s="178" t="s">
        <v>859</v>
      </c>
    </row>
    <row r="15" spans="1:8" ht="64.5" thickBot="1" x14ac:dyDescent="0.3">
      <c r="A15" s="93" t="s">
        <v>808</v>
      </c>
      <c r="B15" s="18" t="s">
        <v>843</v>
      </c>
      <c r="C15" s="18" t="s">
        <v>576</v>
      </c>
      <c r="D15" s="18" t="s">
        <v>834</v>
      </c>
      <c r="E15" s="18" t="s">
        <v>574</v>
      </c>
      <c r="F15" s="18" t="s">
        <v>806</v>
      </c>
      <c r="G15" s="18" t="s">
        <v>805</v>
      </c>
      <c r="H15" s="18" t="s">
        <v>544</v>
      </c>
    </row>
    <row r="16" spans="1:8" ht="15.75" thickBot="1" x14ac:dyDescent="0.3">
      <c r="A16" s="112">
        <v>0</v>
      </c>
      <c r="B16" s="112">
        <v>0</v>
      </c>
      <c r="C16" s="112">
        <v>0</v>
      </c>
      <c r="D16" s="112">
        <v>0</v>
      </c>
      <c r="E16" s="112">
        <v>0</v>
      </c>
      <c r="F16" s="112">
        <v>0</v>
      </c>
      <c r="G16" s="112">
        <v>0</v>
      </c>
      <c r="H16" s="174">
        <v>0</v>
      </c>
    </row>
    <row r="17" spans="1:8" ht="15.75" thickBot="1" x14ac:dyDescent="0.3">
      <c r="A17" s="112">
        <v>0</v>
      </c>
      <c r="B17" s="112">
        <v>0</v>
      </c>
      <c r="C17" s="112">
        <v>0</v>
      </c>
      <c r="D17" s="112">
        <v>0</v>
      </c>
      <c r="E17" s="112">
        <v>0</v>
      </c>
      <c r="F17" s="112">
        <v>0</v>
      </c>
      <c r="G17" s="112">
        <v>0</v>
      </c>
      <c r="H17" s="174">
        <v>0</v>
      </c>
    </row>
    <row r="18" spans="1:8" ht="15.75" thickBot="1" x14ac:dyDescent="0.3">
      <c r="A18" s="112">
        <v>0</v>
      </c>
      <c r="B18" s="112">
        <v>0</v>
      </c>
      <c r="C18" s="112">
        <v>0</v>
      </c>
      <c r="D18" s="112">
        <v>0</v>
      </c>
      <c r="E18" s="112">
        <v>0</v>
      </c>
      <c r="F18" s="112">
        <v>0</v>
      </c>
      <c r="G18" s="112">
        <v>0</v>
      </c>
      <c r="H18" s="174">
        <v>0</v>
      </c>
    </row>
    <row r="19" spans="1:8" ht="15.75" thickBot="1" x14ac:dyDescent="0.3">
      <c r="A19" s="112">
        <v>0</v>
      </c>
      <c r="B19" s="112">
        <v>0</v>
      </c>
      <c r="C19" s="112">
        <v>0</v>
      </c>
      <c r="D19" s="112">
        <v>0</v>
      </c>
      <c r="E19" s="112">
        <v>0</v>
      </c>
      <c r="F19" s="112">
        <v>0</v>
      </c>
      <c r="G19" s="112">
        <v>0</v>
      </c>
      <c r="H19" s="174">
        <v>0</v>
      </c>
    </row>
    <row r="20" spans="1:8" ht="15.75" thickBot="1" x14ac:dyDescent="0.3">
      <c r="A20" s="112">
        <v>0</v>
      </c>
      <c r="B20" s="112">
        <v>0</v>
      </c>
      <c r="C20" s="112">
        <v>0</v>
      </c>
      <c r="D20" s="112">
        <v>0</v>
      </c>
      <c r="E20" s="112">
        <v>0</v>
      </c>
      <c r="F20" s="112">
        <v>0</v>
      </c>
      <c r="G20" s="112">
        <v>0</v>
      </c>
      <c r="H20" s="174">
        <v>0</v>
      </c>
    </row>
    <row r="21" spans="1:8" ht="15.75" thickBot="1" x14ac:dyDescent="0.3">
      <c r="A21" s="112">
        <v>0</v>
      </c>
      <c r="B21" s="112">
        <v>0</v>
      </c>
      <c r="C21" s="112">
        <v>0</v>
      </c>
      <c r="D21" s="112">
        <v>0</v>
      </c>
      <c r="E21" s="112">
        <v>0</v>
      </c>
      <c r="F21" s="112">
        <v>0</v>
      </c>
      <c r="G21" s="112">
        <v>0</v>
      </c>
      <c r="H21" s="174">
        <v>0</v>
      </c>
    </row>
    <row r="22" spans="1:8" ht="15.75" thickBot="1" x14ac:dyDescent="0.3">
      <c r="A22" s="112">
        <v>0</v>
      </c>
      <c r="B22" s="112">
        <v>0</v>
      </c>
      <c r="C22" s="112">
        <v>0</v>
      </c>
      <c r="D22" s="112">
        <v>0</v>
      </c>
      <c r="E22" s="112">
        <v>0</v>
      </c>
      <c r="F22" s="112">
        <v>0</v>
      </c>
      <c r="G22" s="112">
        <v>0</v>
      </c>
      <c r="H22" s="174">
        <v>0</v>
      </c>
    </row>
    <row r="23" spans="1:8" ht="15.75" thickBot="1" x14ac:dyDescent="0.3">
      <c r="A23" s="475" t="s">
        <v>76</v>
      </c>
      <c r="B23" s="476"/>
      <c r="C23" s="476"/>
      <c r="D23" s="476"/>
      <c r="E23" s="476"/>
      <c r="F23" s="477"/>
      <c r="G23" s="500">
        <v>0</v>
      </c>
      <c r="H23" s="501"/>
    </row>
    <row r="24" spans="1:8" ht="15.75" x14ac:dyDescent="0.25">
      <c r="A24" s="173" t="s">
        <v>858</v>
      </c>
    </row>
  </sheetData>
  <mergeCells count="4">
    <mergeCell ref="A1:H1"/>
    <mergeCell ref="A12:G12"/>
    <mergeCell ref="A23:F23"/>
    <mergeCell ref="G23:H23"/>
  </mergeCells>
  <pageMargins left="0.7" right="0.7"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1:J20"/>
  <sheetViews>
    <sheetView workbookViewId="0">
      <selection activeCell="A14" sqref="A14"/>
    </sheetView>
  </sheetViews>
  <sheetFormatPr defaultRowHeight="15" x14ac:dyDescent="0.25"/>
  <cols>
    <col min="1" max="1" width="31" customWidth="1"/>
    <col min="2" max="2" width="15.7109375" bestFit="1" customWidth="1"/>
    <col min="3" max="3" width="17.42578125" bestFit="1" customWidth="1"/>
    <col min="4" max="4" width="15.85546875" bestFit="1" customWidth="1"/>
    <col min="8" max="8" width="17.28515625" bestFit="1" customWidth="1"/>
    <col min="10" max="10" width="18.42578125" customWidth="1"/>
  </cols>
  <sheetData>
    <row r="1" spans="1:10" ht="15.75" customHeight="1" x14ac:dyDescent="0.25">
      <c r="A1" s="482" t="s">
        <v>882</v>
      </c>
      <c r="B1" s="482"/>
      <c r="C1" s="482"/>
      <c r="D1" s="482"/>
      <c r="E1" s="482"/>
      <c r="F1" s="482"/>
      <c r="G1" s="482"/>
      <c r="H1" s="482"/>
      <c r="I1" s="482"/>
      <c r="J1" s="153"/>
    </row>
    <row r="2" spans="1:10" ht="15.75" customHeight="1" x14ac:dyDescent="0.25">
      <c r="A2" s="482" t="s">
        <v>881</v>
      </c>
      <c r="B2" s="482"/>
      <c r="C2" s="482"/>
      <c r="D2" s="482"/>
      <c r="E2" s="482"/>
      <c r="F2" s="482"/>
      <c r="G2" s="482"/>
      <c r="H2" s="482"/>
      <c r="I2" s="482"/>
      <c r="J2" s="153"/>
    </row>
    <row r="3" spans="1:10" ht="15.75" x14ac:dyDescent="0.25">
      <c r="A3" s="188"/>
      <c r="B3" s="187"/>
      <c r="C3" s="187"/>
      <c r="D3" s="164"/>
      <c r="E3" s="164"/>
      <c r="F3" s="164"/>
      <c r="G3" s="164"/>
      <c r="H3" s="153"/>
      <c r="I3" s="153"/>
      <c r="J3" s="153"/>
    </row>
    <row r="4" spans="1:10" ht="16.5" thickBot="1" x14ac:dyDescent="0.3">
      <c r="A4" s="186" t="s">
        <v>880</v>
      </c>
      <c r="J4" s="153"/>
    </row>
    <row r="5" spans="1:10" ht="77.25" thickBot="1" x14ac:dyDescent="0.3">
      <c r="A5" s="19" t="s">
        <v>879</v>
      </c>
      <c r="B5" s="17" t="s">
        <v>878</v>
      </c>
      <c r="C5" s="17" t="s">
        <v>877</v>
      </c>
      <c r="D5" s="17" t="s">
        <v>876</v>
      </c>
      <c r="E5" s="17" t="s">
        <v>875</v>
      </c>
      <c r="F5" s="18" t="s">
        <v>874</v>
      </c>
      <c r="G5" s="18" t="s">
        <v>734</v>
      </c>
      <c r="H5" s="18" t="s">
        <v>873</v>
      </c>
      <c r="I5" s="17" t="s">
        <v>872</v>
      </c>
    </row>
    <row r="6" spans="1:10" ht="19.5" thickBot="1" x14ac:dyDescent="0.3">
      <c r="A6" s="183">
        <v>0</v>
      </c>
      <c r="B6" s="182">
        <v>0</v>
      </c>
      <c r="C6" s="183">
        <v>0</v>
      </c>
      <c r="D6" s="182">
        <v>0</v>
      </c>
      <c r="E6" s="183">
        <v>0</v>
      </c>
      <c r="F6" s="182">
        <v>0</v>
      </c>
      <c r="G6" s="183">
        <v>0</v>
      </c>
      <c r="H6" s="182">
        <v>0</v>
      </c>
      <c r="I6" s="181">
        <v>0</v>
      </c>
    </row>
    <row r="7" spans="1:10" ht="19.5" thickBot="1" x14ac:dyDescent="0.3">
      <c r="A7" s="183">
        <v>0</v>
      </c>
      <c r="B7" s="182">
        <v>0</v>
      </c>
      <c r="C7" s="183">
        <v>0</v>
      </c>
      <c r="D7" s="182">
        <v>0</v>
      </c>
      <c r="E7" s="183">
        <v>0</v>
      </c>
      <c r="F7" s="182">
        <v>0</v>
      </c>
      <c r="G7" s="183">
        <v>0</v>
      </c>
      <c r="H7" s="182">
        <v>0</v>
      </c>
      <c r="I7" s="181">
        <v>0</v>
      </c>
    </row>
    <row r="8" spans="1:10" ht="19.5" thickBot="1" x14ac:dyDescent="0.3">
      <c r="A8" s="183">
        <v>0</v>
      </c>
      <c r="B8" s="182">
        <v>0</v>
      </c>
      <c r="C8" s="183">
        <v>0</v>
      </c>
      <c r="D8" s="182">
        <v>0</v>
      </c>
      <c r="E8" s="183">
        <v>0</v>
      </c>
      <c r="F8" s="182">
        <v>0</v>
      </c>
      <c r="G8" s="183">
        <v>0</v>
      </c>
      <c r="H8" s="182">
        <v>0</v>
      </c>
      <c r="I8" s="181">
        <v>0</v>
      </c>
    </row>
    <row r="9" spans="1:10" ht="19.5" thickBot="1" x14ac:dyDescent="0.3">
      <c r="A9" s="183">
        <v>0</v>
      </c>
      <c r="B9" s="182">
        <v>0</v>
      </c>
      <c r="C9" s="183">
        <v>0</v>
      </c>
      <c r="D9" s="182">
        <v>0</v>
      </c>
      <c r="E9" s="183">
        <v>0</v>
      </c>
      <c r="F9" s="182">
        <v>0</v>
      </c>
      <c r="G9" s="183">
        <v>0</v>
      </c>
      <c r="H9" s="182">
        <v>0</v>
      </c>
      <c r="I9" s="181">
        <v>0</v>
      </c>
    </row>
    <row r="10" spans="1:10" ht="19.5" thickBot="1" x14ac:dyDescent="0.3">
      <c r="A10" s="183">
        <v>0</v>
      </c>
      <c r="B10" s="182">
        <v>0</v>
      </c>
      <c r="C10" s="183">
        <v>0</v>
      </c>
      <c r="D10" s="182">
        <v>0</v>
      </c>
      <c r="E10" s="183">
        <v>0</v>
      </c>
      <c r="F10" s="182">
        <v>0</v>
      </c>
      <c r="G10" s="183">
        <v>0</v>
      </c>
      <c r="H10" s="182">
        <v>0</v>
      </c>
      <c r="I10" s="181">
        <v>0</v>
      </c>
    </row>
    <row r="11" spans="1:10" ht="19.5" thickBot="1" x14ac:dyDescent="0.3">
      <c r="A11" s="427" t="s">
        <v>863</v>
      </c>
      <c r="B11" s="428"/>
      <c r="C11" s="428"/>
      <c r="D11" s="428"/>
      <c r="E11" s="428"/>
      <c r="F11" s="428"/>
      <c r="G11" s="428"/>
      <c r="H11" s="429"/>
      <c r="I11" s="181">
        <v>0</v>
      </c>
    </row>
    <row r="12" spans="1:10" ht="3.75" customHeight="1" x14ac:dyDescent="0.25">
      <c r="A12" s="185"/>
      <c r="B12" s="185"/>
      <c r="C12" s="185"/>
      <c r="D12" s="185"/>
      <c r="E12" s="185"/>
      <c r="F12" s="185"/>
      <c r="G12" s="185"/>
      <c r="H12" s="185"/>
      <c r="I12" s="184"/>
    </row>
    <row r="13" spans="1:10" ht="16.5" thickBot="1" x14ac:dyDescent="0.3">
      <c r="A13" s="180" t="s">
        <v>871</v>
      </c>
    </row>
    <row r="14" spans="1:10" ht="90" thickBot="1" x14ac:dyDescent="0.3">
      <c r="A14" s="19" t="s">
        <v>384</v>
      </c>
      <c r="B14" s="17" t="s">
        <v>870</v>
      </c>
      <c r="C14" s="17" t="s">
        <v>869</v>
      </c>
      <c r="D14" s="17" t="s">
        <v>868</v>
      </c>
      <c r="E14" s="17" t="s">
        <v>540</v>
      </c>
      <c r="F14" s="17" t="s">
        <v>867</v>
      </c>
      <c r="G14" s="18" t="s">
        <v>866</v>
      </c>
      <c r="H14" s="18" t="s">
        <v>865</v>
      </c>
      <c r="I14" s="17" t="s">
        <v>864</v>
      </c>
    </row>
    <row r="15" spans="1:10" ht="19.5" thickBot="1" x14ac:dyDescent="0.3">
      <c r="A15" s="183">
        <v>0</v>
      </c>
      <c r="B15" s="182">
        <v>0</v>
      </c>
      <c r="C15" s="183">
        <v>0</v>
      </c>
      <c r="D15" s="182">
        <v>0</v>
      </c>
      <c r="E15" s="183">
        <v>0</v>
      </c>
      <c r="F15" s="182">
        <v>0</v>
      </c>
      <c r="G15" s="183">
        <v>0</v>
      </c>
      <c r="H15" s="182">
        <v>0</v>
      </c>
      <c r="I15" s="181">
        <v>0</v>
      </c>
    </row>
    <row r="16" spans="1:10" ht="19.5" thickBot="1" x14ac:dyDescent="0.3">
      <c r="A16" s="183">
        <v>0</v>
      </c>
      <c r="B16" s="182">
        <v>0</v>
      </c>
      <c r="C16" s="183">
        <v>0</v>
      </c>
      <c r="D16" s="182">
        <v>0</v>
      </c>
      <c r="E16" s="183">
        <v>0</v>
      </c>
      <c r="F16" s="182">
        <v>0</v>
      </c>
      <c r="G16" s="183">
        <v>0</v>
      </c>
      <c r="H16" s="182">
        <v>0</v>
      </c>
      <c r="I16" s="181">
        <v>0</v>
      </c>
    </row>
    <row r="17" spans="1:9" ht="19.5" thickBot="1" x14ac:dyDescent="0.3">
      <c r="A17" s="183">
        <v>0</v>
      </c>
      <c r="B17" s="182">
        <v>0</v>
      </c>
      <c r="C17" s="183">
        <v>0</v>
      </c>
      <c r="D17" s="182">
        <v>0</v>
      </c>
      <c r="E17" s="183">
        <v>0</v>
      </c>
      <c r="F17" s="182">
        <v>0</v>
      </c>
      <c r="G17" s="183">
        <v>0</v>
      </c>
      <c r="H17" s="182">
        <v>0</v>
      </c>
      <c r="I17" s="181">
        <v>0</v>
      </c>
    </row>
    <row r="18" spans="1:9" ht="19.5" thickBot="1" x14ac:dyDescent="0.3">
      <c r="A18" s="183">
        <v>0</v>
      </c>
      <c r="B18" s="182">
        <v>0</v>
      </c>
      <c r="C18" s="183">
        <v>0</v>
      </c>
      <c r="D18" s="182">
        <v>0</v>
      </c>
      <c r="E18" s="183">
        <v>0</v>
      </c>
      <c r="F18" s="182">
        <v>0</v>
      </c>
      <c r="G18" s="183">
        <v>0</v>
      </c>
      <c r="H18" s="182">
        <v>0</v>
      </c>
      <c r="I18" s="181">
        <v>0</v>
      </c>
    </row>
    <row r="19" spans="1:9" ht="19.5" thickBot="1" x14ac:dyDescent="0.3">
      <c r="A19" s="183">
        <v>0</v>
      </c>
      <c r="B19" s="182">
        <v>0</v>
      </c>
      <c r="C19" s="183">
        <v>0</v>
      </c>
      <c r="D19" s="182">
        <v>0</v>
      </c>
      <c r="E19" s="183">
        <v>0</v>
      </c>
      <c r="F19" s="182">
        <v>0</v>
      </c>
      <c r="G19" s="183">
        <v>0</v>
      </c>
      <c r="H19" s="182">
        <v>0</v>
      </c>
      <c r="I19" s="181">
        <v>0</v>
      </c>
    </row>
    <row r="20" spans="1:9" ht="19.5" thickBot="1" x14ac:dyDescent="0.3">
      <c r="A20" s="427" t="s">
        <v>863</v>
      </c>
      <c r="B20" s="428"/>
      <c r="C20" s="428"/>
      <c r="D20" s="428"/>
      <c r="E20" s="428"/>
      <c r="F20" s="428"/>
      <c r="G20" s="428"/>
      <c r="H20" s="429"/>
      <c r="I20" s="181">
        <v>0</v>
      </c>
    </row>
  </sheetData>
  <mergeCells count="4">
    <mergeCell ref="A11:H11"/>
    <mergeCell ref="A20:H20"/>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Z30"/>
  <sheetViews>
    <sheetView workbookViewId="0">
      <selection activeCell="W3" sqref="W3:X3"/>
    </sheetView>
  </sheetViews>
  <sheetFormatPr defaultRowHeight="12.75" x14ac:dyDescent="0.25"/>
  <cols>
    <col min="1" max="26" width="4.7109375" style="189" customWidth="1"/>
    <col min="27" max="16384" width="9.140625" style="189"/>
  </cols>
  <sheetData>
    <row r="1" spans="1:26" ht="118.5" customHeight="1" x14ac:dyDescent="0.25">
      <c r="A1" s="512" t="s">
        <v>903</v>
      </c>
      <c r="B1" s="513"/>
      <c r="C1" s="513"/>
      <c r="D1" s="513"/>
      <c r="E1" s="513"/>
      <c r="F1" s="513"/>
      <c r="G1" s="513"/>
      <c r="H1" s="513"/>
      <c r="I1" s="513"/>
      <c r="J1" s="513"/>
      <c r="K1" s="513"/>
      <c r="L1" s="513"/>
      <c r="M1" s="513"/>
      <c r="N1" s="513"/>
      <c r="O1" s="513"/>
      <c r="P1" s="513"/>
      <c r="Q1" s="513"/>
      <c r="R1" s="513"/>
      <c r="S1" s="513"/>
      <c r="T1" s="513"/>
      <c r="U1" s="513"/>
      <c r="V1" s="513"/>
      <c r="W1" s="513"/>
      <c r="X1" s="513"/>
      <c r="Y1" s="513"/>
      <c r="Z1" s="513"/>
    </row>
    <row r="2" spans="1:26" ht="20.100000000000001" customHeight="1" x14ac:dyDescent="0.25">
      <c r="A2" s="199"/>
      <c r="B2" s="198"/>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20.100000000000001" customHeight="1" x14ac:dyDescent="0.25">
      <c r="A3" s="525" t="s">
        <v>902</v>
      </c>
      <c r="B3" s="526"/>
      <c r="C3" s="526"/>
      <c r="D3" s="526"/>
      <c r="E3" s="526"/>
      <c r="F3" s="526"/>
      <c r="G3" s="526"/>
      <c r="H3" s="526"/>
      <c r="I3" s="526"/>
      <c r="J3" s="526"/>
      <c r="K3" s="526"/>
      <c r="L3" s="526"/>
      <c r="M3" s="526"/>
      <c r="N3" s="526"/>
      <c r="O3" s="526"/>
      <c r="P3" s="526"/>
      <c r="Q3" s="526"/>
      <c r="R3" s="526"/>
      <c r="S3" s="526"/>
      <c r="T3" s="526"/>
      <c r="U3" s="526"/>
      <c r="V3" s="526"/>
      <c r="W3" s="517">
        <v>713</v>
      </c>
      <c r="X3" s="517"/>
      <c r="Y3" s="517" t="s">
        <v>904</v>
      </c>
      <c r="Z3" s="517"/>
    </row>
    <row r="4" spans="1:26" ht="20.100000000000001" customHeight="1" x14ac:dyDescent="0.25"/>
    <row r="5" spans="1:26" ht="20.100000000000001" customHeight="1" x14ac:dyDescent="0.2">
      <c r="A5" s="527" t="s">
        <v>901</v>
      </c>
      <c r="B5" s="528"/>
      <c r="C5" s="528"/>
      <c r="D5" s="528"/>
      <c r="E5" s="196">
        <v>0</v>
      </c>
      <c r="F5" s="196">
        <v>6</v>
      </c>
      <c r="G5" s="197" t="s">
        <v>900</v>
      </c>
      <c r="H5" s="196">
        <v>0</v>
      </c>
      <c r="I5" s="196">
        <v>2</v>
      </c>
      <c r="J5" s="197" t="s">
        <v>900</v>
      </c>
      <c r="K5" s="196">
        <v>2</v>
      </c>
      <c r="L5" s="196">
        <v>0</v>
      </c>
      <c r="M5" s="196">
        <v>2</v>
      </c>
      <c r="N5" s="196">
        <v>0</v>
      </c>
      <c r="O5" s="191"/>
      <c r="P5" s="191"/>
      <c r="Q5" s="191"/>
      <c r="R5" s="191"/>
      <c r="S5" s="191"/>
      <c r="T5" s="191"/>
      <c r="U5" s="191"/>
      <c r="V5" s="191"/>
    </row>
    <row r="6" spans="1:26" ht="20.100000000000001" customHeight="1" x14ac:dyDescent="0.25"/>
    <row r="7" spans="1:26" ht="20.100000000000001" customHeight="1" x14ac:dyDescent="0.2">
      <c r="A7" s="523" t="s">
        <v>899</v>
      </c>
      <c r="B7" s="524"/>
      <c r="C7" s="524"/>
      <c r="D7" s="524"/>
      <c r="E7" s="524"/>
      <c r="F7" s="524"/>
      <c r="G7" s="524"/>
      <c r="H7" s="524"/>
      <c r="I7" s="524"/>
      <c r="J7" s="524"/>
      <c r="K7" s="190"/>
      <c r="L7" s="190"/>
      <c r="M7" s="506" t="s">
        <v>896</v>
      </c>
      <c r="N7" s="507"/>
      <c r="O7" s="507"/>
      <c r="P7" s="507"/>
      <c r="Q7" s="193"/>
      <c r="R7" s="193"/>
      <c r="S7" s="506" t="s">
        <v>895</v>
      </c>
      <c r="T7" s="507"/>
      <c r="U7" s="507"/>
      <c r="V7" s="507"/>
      <c r="W7" s="507"/>
    </row>
    <row r="8" spans="1:26" ht="20.100000000000001" customHeight="1" x14ac:dyDescent="0.25">
      <c r="A8" s="192"/>
      <c r="B8" s="192"/>
      <c r="C8" s="192"/>
      <c r="D8" s="192"/>
      <c r="E8" s="192"/>
      <c r="F8" s="192"/>
      <c r="G8" s="192"/>
      <c r="H8" s="192"/>
      <c r="I8" s="192"/>
      <c r="J8" s="192"/>
      <c r="K8" s="191"/>
      <c r="L8" s="191"/>
      <c r="M8" s="502" t="s">
        <v>894</v>
      </c>
      <c r="N8" s="503"/>
      <c r="O8" s="503"/>
      <c r="P8" s="503"/>
      <c r="Q8" s="191"/>
      <c r="R8" s="191"/>
      <c r="S8" s="504" t="s">
        <v>893</v>
      </c>
      <c r="T8" s="505"/>
      <c r="U8" s="505"/>
      <c r="V8" s="505"/>
      <c r="W8" s="505"/>
    </row>
    <row r="9" spans="1:26" ht="30" customHeight="1" x14ac:dyDescent="0.25">
      <c r="A9" s="508" t="s">
        <v>892</v>
      </c>
      <c r="B9" s="509"/>
      <c r="C9" s="509"/>
      <c r="D9" s="509"/>
      <c r="E9" s="509"/>
      <c r="F9" s="509"/>
      <c r="G9" s="509"/>
      <c r="H9" s="509"/>
      <c r="I9" s="509"/>
      <c r="J9" s="509"/>
    </row>
    <row r="10" spans="1:26" ht="20.100000000000001" customHeight="1" x14ac:dyDescent="0.25">
      <c r="A10" s="195"/>
      <c r="B10" s="194"/>
      <c r="C10" s="194"/>
      <c r="D10" s="194"/>
      <c r="E10" s="194"/>
      <c r="F10" s="194"/>
      <c r="G10" s="194"/>
      <c r="H10" s="194"/>
      <c r="I10" s="194"/>
      <c r="J10" s="194"/>
    </row>
    <row r="11" spans="1:26" ht="20.100000000000001" customHeight="1" x14ac:dyDescent="0.2">
      <c r="N11" s="506" t="s">
        <v>898</v>
      </c>
      <c r="O11" s="507"/>
    </row>
    <row r="12" spans="1:26" ht="30" customHeight="1" x14ac:dyDescent="0.2">
      <c r="A12" s="521" t="s">
        <v>897</v>
      </c>
      <c r="B12" s="522"/>
      <c r="C12" s="522"/>
      <c r="D12" s="522"/>
      <c r="E12" s="522"/>
      <c r="F12" s="522"/>
      <c r="G12" s="522"/>
      <c r="H12" s="522"/>
      <c r="I12" s="522"/>
      <c r="J12" s="522"/>
      <c r="M12" s="506" t="s">
        <v>896</v>
      </c>
      <c r="N12" s="507"/>
      <c r="O12" s="507"/>
      <c r="P12" s="507"/>
      <c r="Q12" s="193"/>
      <c r="R12" s="193"/>
      <c r="S12" s="506" t="s">
        <v>895</v>
      </c>
      <c r="T12" s="507"/>
      <c r="U12" s="507"/>
      <c r="V12" s="507"/>
      <c r="W12" s="507"/>
    </row>
    <row r="13" spans="1:26" ht="20.100000000000001" customHeight="1" x14ac:dyDescent="0.25">
      <c r="A13" s="192"/>
      <c r="B13" s="192"/>
      <c r="C13" s="192"/>
      <c r="D13" s="192"/>
      <c r="E13" s="192"/>
      <c r="F13" s="192"/>
      <c r="G13" s="192"/>
      <c r="H13" s="192"/>
      <c r="I13" s="192"/>
      <c r="J13" s="192"/>
      <c r="M13" s="502" t="s">
        <v>894</v>
      </c>
      <c r="N13" s="503"/>
      <c r="O13" s="503"/>
      <c r="P13" s="503"/>
      <c r="Q13" s="191"/>
      <c r="R13" s="191"/>
      <c r="S13" s="504" t="s">
        <v>893</v>
      </c>
      <c r="T13" s="505"/>
      <c r="U13" s="505"/>
      <c r="V13" s="505"/>
      <c r="W13" s="505"/>
    </row>
    <row r="14" spans="1:26" ht="30" customHeight="1" x14ac:dyDescent="0.25">
      <c r="A14" s="508" t="s">
        <v>892</v>
      </c>
      <c r="B14" s="509"/>
      <c r="C14" s="509"/>
      <c r="D14" s="509"/>
      <c r="E14" s="509"/>
      <c r="F14" s="509"/>
      <c r="G14" s="509"/>
      <c r="H14" s="509"/>
      <c r="I14" s="509"/>
      <c r="J14" s="509"/>
    </row>
    <row r="15" spans="1:26" ht="20.100000000000001" customHeight="1" x14ac:dyDescent="0.25"/>
    <row r="16" spans="1:26" ht="30" customHeight="1" x14ac:dyDescent="0.25">
      <c r="A16" s="510" t="s">
        <v>891</v>
      </c>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row>
    <row r="17" spans="1:26" ht="20.100000000000001" customHeight="1" x14ac:dyDescent="0.25">
      <c r="A17" s="514"/>
      <c r="B17" s="514"/>
      <c r="C17" s="514"/>
      <c r="D17" s="515" t="s">
        <v>890</v>
      </c>
      <c r="E17" s="514"/>
      <c r="F17" s="514"/>
      <c r="G17" s="514"/>
      <c r="H17" s="514"/>
      <c r="I17" s="514"/>
      <c r="J17" s="514"/>
      <c r="K17" s="514"/>
      <c r="L17" s="514"/>
      <c r="M17" s="514"/>
      <c r="N17" s="514"/>
      <c r="O17" s="514"/>
      <c r="P17" s="514"/>
      <c r="Q17" s="514"/>
      <c r="R17" s="514"/>
      <c r="S17" s="514"/>
      <c r="T17" s="514"/>
      <c r="U17" s="514"/>
      <c r="V17" s="514"/>
      <c r="W17" s="514"/>
      <c r="X17" s="514"/>
      <c r="Y17" s="514"/>
      <c r="Z17" s="514"/>
    </row>
    <row r="18" spans="1:26" ht="20.100000000000001" customHeight="1" x14ac:dyDescent="0.25">
      <c r="A18" s="514"/>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row>
    <row r="19" spans="1:26" ht="20.100000000000001" customHeight="1" x14ac:dyDescent="0.25">
      <c r="A19" s="515" t="s">
        <v>889</v>
      </c>
      <c r="B19" s="514"/>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row>
    <row r="20" spans="1:26" ht="20.100000000000001" customHeight="1" x14ac:dyDescent="0.25">
      <c r="A20" s="515" t="s">
        <v>888</v>
      </c>
      <c r="B20" s="514"/>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row>
    <row r="21" spans="1:26" ht="20.100000000000001" customHeight="1" x14ac:dyDescent="0.25">
      <c r="A21" s="514"/>
      <c r="B21" s="514"/>
      <c r="C21" s="514"/>
      <c r="D21" s="515" t="s">
        <v>887</v>
      </c>
      <c r="E21" s="514"/>
      <c r="F21" s="514"/>
      <c r="G21" s="514"/>
      <c r="H21" s="514"/>
      <c r="I21" s="514"/>
      <c r="J21" s="514"/>
      <c r="K21" s="514"/>
      <c r="L21" s="514"/>
      <c r="M21" s="514"/>
      <c r="N21" s="514"/>
      <c r="O21" s="515" t="s">
        <v>886</v>
      </c>
      <c r="P21" s="514"/>
      <c r="Q21" s="514"/>
      <c r="R21" s="514"/>
      <c r="S21" s="514"/>
      <c r="T21" s="514"/>
      <c r="U21" s="514"/>
      <c r="V21" s="514"/>
      <c r="W21" s="514"/>
      <c r="X21" s="514"/>
      <c r="Y21" s="514"/>
      <c r="Z21" s="514"/>
    </row>
    <row r="22" spans="1:26" ht="51.75" customHeight="1" x14ac:dyDescent="0.25">
      <c r="A22" s="516" t="s">
        <v>885</v>
      </c>
      <c r="B22" s="517"/>
      <c r="C22" s="517"/>
      <c r="D22" s="517"/>
      <c r="E22" s="517"/>
      <c r="F22" s="517"/>
      <c r="G22" s="517"/>
      <c r="H22" s="517"/>
      <c r="I22" s="517"/>
      <c r="J22" s="517"/>
      <c r="K22" s="517"/>
      <c r="L22" s="517"/>
      <c r="M22" s="517"/>
      <c r="N22" s="517"/>
      <c r="O22" s="518" t="s">
        <v>884</v>
      </c>
      <c r="P22" s="519"/>
      <c r="Q22" s="519"/>
      <c r="R22" s="519"/>
      <c r="S22" s="519"/>
      <c r="T22" s="519"/>
      <c r="U22" s="519"/>
      <c r="V22" s="519"/>
      <c r="W22" s="519"/>
      <c r="X22" s="519"/>
      <c r="Y22" s="519"/>
      <c r="Z22" s="520"/>
    </row>
    <row r="23" spans="1:26" ht="20.100000000000001" customHeight="1" x14ac:dyDescent="0.25"/>
    <row r="24" spans="1:26" s="190" customFormat="1" ht="45" customHeight="1" x14ac:dyDescent="0.25">
      <c r="A24" s="512" t="s">
        <v>883</v>
      </c>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row>
    <row r="25" spans="1:26" ht="20.100000000000001" customHeight="1" x14ac:dyDescent="0.25"/>
    <row r="26" spans="1:26" ht="20.100000000000001" customHeight="1" x14ac:dyDescent="0.25"/>
    <row r="27" spans="1:26" ht="20.100000000000001" customHeight="1" x14ac:dyDescent="0.25"/>
    <row r="28" spans="1:26" ht="20.100000000000001" customHeight="1" x14ac:dyDescent="0.25"/>
    <row r="29" spans="1:26" ht="20.100000000000001" customHeight="1" x14ac:dyDescent="0.25"/>
    <row r="30" spans="1:26" ht="20.100000000000001" customHeight="1" x14ac:dyDescent="0.25"/>
  </sheetData>
  <mergeCells count="30">
    <mergeCell ref="A1:Z1"/>
    <mergeCell ref="Y3:Z3"/>
    <mergeCell ref="W3:X3"/>
    <mergeCell ref="A3:V3"/>
    <mergeCell ref="A5:D5"/>
    <mergeCell ref="A9:J9"/>
    <mergeCell ref="A12:J12"/>
    <mergeCell ref="M12:P12"/>
    <mergeCell ref="S12:W12"/>
    <mergeCell ref="A7:J7"/>
    <mergeCell ref="M7:P7"/>
    <mergeCell ref="M8:P8"/>
    <mergeCell ref="S7:W7"/>
    <mergeCell ref="S8:W8"/>
    <mergeCell ref="A24:Z24"/>
    <mergeCell ref="A21:C21"/>
    <mergeCell ref="A17:C17"/>
    <mergeCell ref="A18:Z18"/>
    <mergeCell ref="A20:Z20"/>
    <mergeCell ref="D17:Z17"/>
    <mergeCell ref="A19:Z19"/>
    <mergeCell ref="D21:N21"/>
    <mergeCell ref="O21:Z21"/>
    <mergeCell ref="A22:N22"/>
    <mergeCell ref="O22:Z22"/>
    <mergeCell ref="M13:P13"/>
    <mergeCell ref="S13:W13"/>
    <mergeCell ref="N11:O11"/>
    <mergeCell ref="A14:J14"/>
    <mergeCell ref="A16:Z16"/>
  </mergeCells>
  <pageMargins left="0.70866141732283472" right="0.70866141732283472" top="0.74803149606299213" bottom="0.74803149606299213" header="0.31496062992125984" footer="0.31496062992125984"/>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A91A-9702-41F8-83E3-140A16FE4C0E}">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
  <sheetViews>
    <sheetView view="pageLayout" topLeftCell="A4" workbookViewId="0">
      <selection activeCell="D17" sqref="D17"/>
    </sheetView>
  </sheetViews>
  <sheetFormatPr defaultRowHeight="15" x14ac:dyDescent="0.25"/>
  <cols>
    <col min="1" max="2" width="15.7109375" customWidth="1"/>
    <col min="3" max="3" width="8.7109375" customWidth="1"/>
    <col min="4" max="11" width="11.7109375" customWidth="1"/>
  </cols>
  <sheetData>
    <row r="1" spans="1:11" ht="15.75" x14ac:dyDescent="0.25">
      <c r="A1" s="386" t="s">
        <v>36</v>
      </c>
      <c r="B1" s="386"/>
      <c r="C1" s="386"/>
      <c r="D1" s="386"/>
      <c r="E1" s="386"/>
      <c r="F1" s="386"/>
      <c r="G1" s="386"/>
      <c r="H1" s="386"/>
      <c r="I1" s="386"/>
      <c r="J1" s="386"/>
      <c r="K1" s="386"/>
    </row>
    <row r="2" spans="1:11" ht="15.75" x14ac:dyDescent="0.25">
      <c r="A2" s="385" t="s">
        <v>37</v>
      </c>
      <c r="B2" s="385"/>
      <c r="C2" s="385"/>
      <c r="D2" s="385"/>
      <c r="E2" s="385"/>
      <c r="F2" s="385"/>
      <c r="G2" s="385"/>
      <c r="H2" s="385"/>
      <c r="I2" s="385"/>
      <c r="J2" s="385"/>
      <c r="K2" s="385"/>
    </row>
    <row r="3" spans="1:11" ht="16.5" thickBot="1" x14ac:dyDescent="0.3">
      <c r="A3" s="14"/>
      <c r="B3" s="14"/>
      <c r="C3" s="14"/>
      <c r="D3" s="14"/>
      <c r="E3" s="14"/>
      <c r="F3" s="14"/>
      <c r="G3" s="14"/>
      <c r="H3" s="14"/>
      <c r="I3" s="14"/>
      <c r="J3" s="14"/>
      <c r="K3" s="14"/>
    </row>
    <row r="4" spans="1:11" ht="64.5" thickBot="1" x14ac:dyDescent="0.3">
      <c r="A4" s="2" t="s">
        <v>38</v>
      </c>
      <c r="B4" s="3" t="s">
        <v>54</v>
      </c>
      <c r="C4" s="3" t="s">
        <v>46</v>
      </c>
      <c r="D4" s="3" t="s">
        <v>39</v>
      </c>
      <c r="E4" s="3" t="s">
        <v>47</v>
      </c>
      <c r="F4" s="3" t="s">
        <v>50</v>
      </c>
      <c r="G4" s="3" t="s">
        <v>51</v>
      </c>
      <c r="H4" s="3" t="s">
        <v>48</v>
      </c>
      <c r="I4" s="3" t="s">
        <v>52</v>
      </c>
      <c r="J4" s="3" t="s">
        <v>49</v>
      </c>
      <c r="K4" s="13" t="s">
        <v>53</v>
      </c>
    </row>
    <row r="5" spans="1:11" ht="24" customHeight="1" x14ac:dyDescent="0.25">
      <c r="A5" s="374" t="s">
        <v>44</v>
      </c>
      <c r="B5" s="21">
        <v>0</v>
      </c>
      <c r="C5" s="21">
        <v>0</v>
      </c>
      <c r="D5" s="21">
        <v>0</v>
      </c>
      <c r="E5" s="21">
        <v>0</v>
      </c>
      <c r="F5" s="21">
        <v>0</v>
      </c>
      <c r="G5" s="21">
        <v>0</v>
      </c>
      <c r="H5" s="21">
        <v>0</v>
      </c>
      <c r="I5" s="21">
        <v>0</v>
      </c>
      <c r="J5" s="21">
        <v>0</v>
      </c>
      <c r="K5" s="21">
        <v>0</v>
      </c>
    </row>
    <row r="6" spans="1:11" ht="24" customHeight="1" x14ac:dyDescent="0.25">
      <c r="A6" s="387"/>
      <c r="B6" s="24">
        <v>0</v>
      </c>
      <c r="C6" s="24">
        <v>0</v>
      </c>
      <c r="D6" s="24">
        <v>0</v>
      </c>
      <c r="E6" s="24">
        <v>0</v>
      </c>
      <c r="F6" s="24">
        <v>0</v>
      </c>
      <c r="G6" s="24">
        <v>0</v>
      </c>
      <c r="H6" s="24">
        <v>0</v>
      </c>
      <c r="I6" s="24">
        <v>0</v>
      </c>
      <c r="J6" s="24">
        <v>0</v>
      </c>
      <c r="K6" s="26">
        <v>0</v>
      </c>
    </row>
    <row r="7" spans="1:11" ht="24" customHeight="1" thickBot="1" x14ac:dyDescent="0.3">
      <c r="A7" s="388"/>
      <c r="B7" s="25">
        <v>0</v>
      </c>
      <c r="C7" s="10">
        <v>0</v>
      </c>
      <c r="D7" s="22">
        <v>0</v>
      </c>
      <c r="E7" s="22">
        <v>0</v>
      </c>
      <c r="F7" s="22">
        <v>0</v>
      </c>
      <c r="G7" s="22">
        <v>0</v>
      </c>
      <c r="H7" s="22">
        <v>0</v>
      </c>
      <c r="I7" s="22">
        <v>0</v>
      </c>
      <c r="J7" s="22">
        <v>0</v>
      </c>
      <c r="K7" s="22">
        <v>0</v>
      </c>
    </row>
    <row r="8" spans="1:11" ht="24" customHeight="1" thickBot="1" x14ac:dyDescent="0.3">
      <c r="A8" s="389" t="s">
        <v>40</v>
      </c>
      <c r="B8" s="24">
        <v>0</v>
      </c>
      <c r="C8" s="20">
        <v>0</v>
      </c>
      <c r="D8" s="15">
        <v>0</v>
      </c>
      <c r="E8" s="15">
        <v>0</v>
      </c>
      <c r="F8" s="15">
        <v>0</v>
      </c>
      <c r="G8" s="15">
        <v>0</v>
      </c>
      <c r="H8" s="15">
        <v>0</v>
      </c>
      <c r="I8" s="15">
        <v>0</v>
      </c>
      <c r="J8" s="15">
        <v>0</v>
      </c>
      <c r="K8" s="15">
        <v>0</v>
      </c>
    </row>
    <row r="9" spans="1:11" ht="24" customHeight="1" thickBot="1" x14ac:dyDescent="0.3">
      <c r="A9" s="387"/>
      <c r="B9" s="24">
        <v>0</v>
      </c>
      <c r="C9" s="20">
        <v>0</v>
      </c>
      <c r="D9" s="15">
        <v>0</v>
      </c>
      <c r="E9" s="15">
        <v>0</v>
      </c>
      <c r="F9" s="15">
        <v>0</v>
      </c>
      <c r="G9" s="15">
        <v>0</v>
      </c>
      <c r="H9" s="15">
        <v>0</v>
      </c>
      <c r="I9" s="15">
        <v>0</v>
      </c>
      <c r="J9" s="15">
        <v>0</v>
      </c>
      <c r="K9" s="15">
        <v>0</v>
      </c>
    </row>
    <row r="10" spans="1:11" ht="24" customHeight="1" thickBot="1" x14ac:dyDescent="0.3">
      <c r="A10" s="388"/>
      <c r="B10" s="24">
        <v>0</v>
      </c>
      <c r="C10" s="20">
        <v>0</v>
      </c>
      <c r="D10" s="15">
        <v>0</v>
      </c>
      <c r="E10" s="15">
        <v>0</v>
      </c>
      <c r="F10" s="15">
        <v>0</v>
      </c>
      <c r="G10" s="15">
        <v>0</v>
      </c>
      <c r="H10" s="15">
        <v>0</v>
      </c>
      <c r="I10" s="15">
        <v>0</v>
      </c>
      <c r="J10" s="15">
        <v>0</v>
      </c>
      <c r="K10" s="15">
        <v>0</v>
      </c>
    </row>
    <row r="11" spans="1:11" ht="24" customHeight="1" thickBot="1" x14ac:dyDescent="0.3">
      <c r="A11" s="389" t="s">
        <v>45</v>
      </c>
      <c r="B11" s="24">
        <v>0</v>
      </c>
      <c r="C11" s="20">
        <v>0</v>
      </c>
      <c r="D11" s="15">
        <v>0</v>
      </c>
      <c r="E11" s="15">
        <v>0</v>
      </c>
      <c r="F11" s="15">
        <v>0</v>
      </c>
      <c r="G11" s="15">
        <v>0</v>
      </c>
      <c r="H11" s="15">
        <v>0</v>
      </c>
      <c r="I11" s="15">
        <v>0</v>
      </c>
      <c r="J11" s="15">
        <v>0</v>
      </c>
      <c r="K11" s="15">
        <v>0</v>
      </c>
    </row>
    <row r="12" spans="1:11" ht="24" customHeight="1" thickBot="1" x14ac:dyDescent="0.3">
      <c r="A12" s="387"/>
      <c r="B12" s="24">
        <v>0</v>
      </c>
      <c r="C12" s="20">
        <v>0</v>
      </c>
      <c r="D12" s="15">
        <v>0</v>
      </c>
      <c r="E12" s="15">
        <v>0</v>
      </c>
      <c r="F12" s="15">
        <v>0</v>
      </c>
      <c r="G12" s="15">
        <v>0</v>
      </c>
      <c r="H12" s="15">
        <v>0</v>
      </c>
      <c r="I12" s="15">
        <v>0</v>
      </c>
      <c r="J12" s="15">
        <v>0</v>
      </c>
      <c r="K12" s="15">
        <v>0</v>
      </c>
    </row>
    <row r="13" spans="1:11" ht="24" customHeight="1" thickBot="1" x14ac:dyDescent="0.3">
      <c r="A13" s="388"/>
      <c r="B13" s="24">
        <v>0</v>
      </c>
      <c r="C13" s="20">
        <v>0</v>
      </c>
      <c r="D13" s="15">
        <v>0</v>
      </c>
      <c r="E13" s="15">
        <v>0</v>
      </c>
      <c r="F13" s="15">
        <v>0</v>
      </c>
      <c r="G13" s="15">
        <v>0</v>
      </c>
      <c r="H13" s="15">
        <v>0</v>
      </c>
      <c r="I13" s="15">
        <v>0</v>
      </c>
      <c r="J13" s="15">
        <v>0</v>
      </c>
      <c r="K13" s="15">
        <v>0</v>
      </c>
    </row>
    <row r="14" spans="1:11" ht="24" customHeight="1" thickBot="1" x14ac:dyDescent="0.3">
      <c r="A14" s="374" t="s">
        <v>41</v>
      </c>
      <c r="B14" s="22">
        <v>0</v>
      </c>
      <c r="C14" s="15">
        <v>0</v>
      </c>
      <c r="D14" s="15">
        <v>0</v>
      </c>
      <c r="E14" s="15">
        <v>0</v>
      </c>
      <c r="F14" s="15">
        <v>0</v>
      </c>
      <c r="G14" s="15">
        <v>0</v>
      </c>
      <c r="H14" s="15">
        <v>0</v>
      </c>
      <c r="I14" s="15">
        <v>0</v>
      </c>
      <c r="J14" s="15">
        <v>0</v>
      </c>
      <c r="K14" s="15">
        <v>0</v>
      </c>
    </row>
    <row r="15" spans="1:11" ht="24" customHeight="1" thickBot="1" x14ac:dyDescent="0.3">
      <c r="A15" s="390"/>
      <c r="B15" s="15">
        <v>0</v>
      </c>
      <c r="C15" s="15">
        <v>0</v>
      </c>
      <c r="D15" s="15">
        <v>0</v>
      </c>
      <c r="E15" s="15">
        <v>0</v>
      </c>
      <c r="F15" s="15">
        <v>0</v>
      </c>
      <c r="G15" s="15">
        <v>0</v>
      </c>
      <c r="H15" s="15">
        <v>0</v>
      </c>
      <c r="I15" s="15">
        <v>0</v>
      </c>
      <c r="J15" s="15">
        <v>0</v>
      </c>
      <c r="K15" s="15">
        <v>0</v>
      </c>
    </row>
    <row r="16" spans="1:11" ht="24" customHeight="1" thickBot="1" x14ac:dyDescent="0.3">
      <c r="A16" s="375"/>
      <c r="B16" s="15">
        <v>0</v>
      </c>
      <c r="C16" s="15">
        <v>0</v>
      </c>
      <c r="D16" s="15">
        <v>0</v>
      </c>
      <c r="E16" s="15">
        <v>0</v>
      </c>
      <c r="F16" s="15">
        <v>0</v>
      </c>
      <c r="G16" s="15">
        <v>0</v>
      </c>
      <c r="H16" s="15">
        <v>0</v>
      </c>
      <c r="I16" s="15">
        <v>0</v>
      </c>
      <c r="J16" s="15">
        <v>0</v>
      </c>
      <c r="K16" s="15">
        <v>0</v>
      </c>
    </row>
    <row r="17" spans="1:11" ht="24" customHeight="1" thickBot="1" x14ac:dyDescent="0.3">
      <c r="A17" s="374" t="s">
        <v>42</v>
      </c>
      <c r="B17" s="15">
        <v>0</v>
      </c>
      <c r="C17" s="15">
        <v>0</v>
      </c>
      <c r="D17" s="15">
        <v>0</v>
      </c>
      <c r="E17" s="15">
        <v>0</v>
      </c>
      <c r="F17" s="15">
        <v>0</v>
      </c>
      <c r="G17" s="15">
        <v>0</v>
      </c>
      <c r="H17" s="15">
        <v>0</v>
      </c>
      <c r="I17" s="15">
        <v>0</v>
      </c>
      <c r="J17" s="15">
        <v>0</v>
      </c>
      <c r="K17" s="15">
        <v>0</v>
      </c>
    </row>
    <row r="18" spans="1:11" ht="24" customHeight="1" thickBot="1" x14ac:dyDescent="0.3">
      <c r="A18" s="390"/>
      <c r="B18" s="15">
        <v>0</v>
      </c>
      <c r="C18" s="15">
        <v>0</v>
      </c>
      <c r="D18" s="15">
        <v>0</v>
      </c>
      <c r="E18" s="15">
        <v>0</v>
      </c>
      <c r="F18" s="15">
        <v>0</v>
      </c>
      <c r="G18" s="15">
        <v>0</v>
      </c>
      <c r="H18" s="15">
        <v>0</v>
      </c>
      <c r="I18" s="15">
        <v>0</v>
      </c>
      <c r="J18" s="15">
        <v>0</v>
      </c>
      <c r="K18" s="15">
        <v>0</v>
      </c>
    </row>
    <row r="19" spans="1:11" ht="24" customHeight="1" thickBot="1" x14ac:dyDescent="0.3">
      <c r="A19" s="375"/>
      <c r="B19" s="15">
        <v>0</v>
      </c>
      <c r="C19" s="15">
        <v>0</v>
      </c>
      <c r="D19" s="15">
        <v>0</v>
      </c>
      <c r="E19" s="15">
        <v>0</v>
      </c>
      <c r="F19" s="15">
        <v>0</v>
      </c>
      <c r="G19" s="15">
        <v>0</v>
      </c>
      <c r="H19" s="15">
        <v>0</v>
      </c>
      <c r="I19" s="15">
        <v>0</v>
      </c>
      <c r="J19" s="15">
        <v>0</v>
      </c>
      <c r="K19" s="15">
        <v>0</v>
      </c>
    </row>
    <row r="20" spans="1:11" ht="24" customHeight="1" thickBot="1" x14ac:dyDescent="0.3">
      <c r="A20" s="382" t="s">
        <v>43</v>
      </c>
      <c r="B20" s="383"/>
      <c r="C20" s="383"/>
      <c r="D20" s="383"/>
      <c r="E20" s="384"/>
      <c r="F20" s="15">
        <v>0</v>
      </c>
      <c r="G20" s="15">
        <v>0</v>
      </c>
      <c r="H20" s="15">
        <v>0</v>
      </c>
      <c r="I20" s="15">
        <v>0</v>
      </c>
      <c r="J20" s="15">
        <v>0</v>
      </c>
      <c r="K20" s="15">
        <v>0</v>
      </c>
    </row>
  </sheetData>
  <mergeCells count="8">
    <mergeCell ref="A20:E20"/>
    <mergeCell ref="A2:K2"/>
    <mergeCell ref="A1:K1"/>
    <mergeCell ref="A5:A7"/>
    <mergeCell ref="A8:A10"/>
    <mergeCell ref="A11:A13"/>
    <mergeCell ref="A14:A16"/>
    <mergeCell ref="A17:A19"/>
  </mergeCells>
  <pageMargins left="0.39370078740157483" right="0.39370078740157483"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topLeftCell="A4" workbookViewId="0">
      <selection activeCell="F25" sqref="F25"/>
    </sheetView>
  </sheetViews>
  <sheetFormatPr defaultRowHeight="15" x14ac:dyDescent="0.25"/>
  <cols>
    <col min="1" max="1" width="12.7109375" customWidth="1"/>
    <col min="2" max="2" width="20.7109375" customWidth="1"/>
    <col min="3" max="3" width="10.7109375" customWidth="1"/>
    <col min="4" max="11" width="11.7109375" customWidth="1"/>
  </cols>
  <sheetData>
    <row r="1" spans="1:11" ht="15.75" x14ac:dyDescent="0.25">
      <c r="A1" s="386" t="s">
        <v>36</v>
      </c>
      <c r="B1" s="386"/>
      <c r="C1" s="386"/>
      <c r="D1" s="386"/>
      <c r="E1" s="386"/>
      <c r="F1" s="386"/>
      <c r="G1" s="386"/>
      <c r="H1" s="386"/>
      <c r="I1" s="386"/>
      <c r="J1" s="386"/>
      <c r="K1" s="386"/>
    </row>
    <row r="2" spans="1:11" ht="33" customHeight="1" thickBot="1" x14ac:dyDescent="0.3">
      <c r="A2" s="394" t="s">
        <v>67</v>
      </c>
      <c r="B2" s="394"/>
      <c r="C2" s="394"/>
      <c r="D2" s="394"/>
      <c r="E2" s="394"/>
      <c r="F2" s="394"/>
      <c r="G2" s="394"/>
      <c r="H2" s="394"/>
      <c r="I2" s="394"/>
      <c r="J2" s="394"/>
      <c r="K2" s="394"/>
    </row>
    <row r="3" spans="1:11" ht="64.5" thickBot="1" x14ac:dyDescent="0.3">
      <c r="A3" s="19" t="s">
        <v>55</v>
      </c>
      <c r="B3" s="17" t="s">
        <v>56</v>
      </c>
      <c r="C3" s="17" t="s">
        <v>57</v>
      </c>
      <c r="D3" s="17" t="s">
        <v>58</v>
      </c>
      <c r="E3" s="17" t="s">
        <v>50</v>
      </c>
      <c r="F3" s="17" t="s">
        <v>59</v>
      </c>
      <c r="G3" s="17" t="s">
        <v>60</v>
      </c>
      <c r="H3" s="17" t="s">
        <v>61</v>
      </c>
      <c r="I3" s="17" t="s">
        <v>49</v>
      </c>
      <c r="J3" s="18" t="s">
        <v>53</v>
      </c>
      <c r="K3" s="13" t="s">
        <v>53</v>
      </c>
    </row>
    <row r="4" spans="1:11" ht="24" customHeight="1" thickBot="1" x14ac:dyDescent="0.3">
      <c r="A4" s="391" t="s">
        <v>62</v>
      </c>
      <c r="B4" s="15">
        <v>0</v>
      </c>
      <c r="C4" s="15">
        <v>0</v>
      </c>
      <c r="D4" s="15">
        <v>0</v>
      </c>
      <c r="E4" s="15">
        <v>0</v>
      </c>
      <c r="F4" s="15">
        <v>0</v>
      </c>
      <c r="G4" s="15">
        <v>0</v>
      </c>
      <c r="H4" s="15">
        <v>0</v>
      </c>
      <c r="I4" s="15">
        <v>0</v>
      </c>
      <c r="J4" s="15">
        <v>0</v>
      </c>
      <c r="K4" s="15">
        <v>0</v>
      </c>
    </row>
    <row r="5" spans="1:11" ht="24" customHeight="1" thickBot="1" x14ac:dyDescent="0.3">
      <c r="A5" s="392"/>
      <c r="B5" s="15">
        <v>0</v>
      </c>
      <c r="C5" s="15">
        <v>0</v>
      </c>
      <c r="D5" s="15">
        <v>0</v>
      </c>
      <c r="E5" s="15">
        <v>0</v>
      </c>
      <c r="F5" s="15">
        <v>0</v>
      </c>
      <c r="G5" s="15">
        <v>0</v>
      </c>
      <c r="H5" s="15">
        <v>0</v>
      </c>
      <c r="I5" s="15">
        <v>0</v>
      </c>
      <c r="J5" s="15">
        <v>0</v>
      </c>
      <c r="K5" s="15">
        <v>0</v>
      </c>
    </row>
    <row r="6" spans="1:11" ht="24" customHeight="1" thickBot="1" x14ac:dyDescent="0.3">
      <c r="A6" s="393"/>
      <c r="B6" s="15">
        <v>0</v>
      </c>
      <c r="C6" s="15">
        <v>0</v>
      </c>
      <c r="D6" s="15">
        <v>0</v>
      </c>
      <c r="E6" s="15">
        <v>0</v>
      </c>
      <c r="F6" s="15">
        <v>0</v>
      </c>
      <c r="G6" s="15">
        <v>0</v>
      </c>
      <c r="H6" s="15">
        <v>0</v>
      </c>
      <c r="I6" s="15">
        <v>0</v>
      </c>
      <c r="J6" s="15">
        <v>0</v>
      </c>
      <c r="K6" s="15">
        <v>0</v>
      </c>
    </row>
    <row r="7" spans="1:11" ht="24" customHeight="1" thickBot="1" x14ac:dyDescent="0.3">
      <c r="A7" s="391" t="s">
        <v>63</v>
      </c>
      <c r="B7" s="15">
        <v>0</v>
      </c>
      <c r="C7" s="15">
        <v>0</v>
      </c>
      <c r="D7" s="15">
        <v>0</v>
      </c>
      <c r="E7" s="15">
        <v>0</v>
      </c>
      <c r="F7" s="15">
        <v>0</v>
      </c>
      <c r="G7" s="15">
        <v>0</v>
      </c>
      <c r="H7" s="15">
        <v>0</v>
      </c>
      <c r="I7" s="15">
        <v>0</v>
      </c>
      <c r="J7" s="15">
        <v>0</v>
      </c>
      <c r="K7" s="15">
        <v>0</v>
      </c>
    </row>
    <row r="8" spans="1:11" ht="24" customHeight="1" thickBot="1" x14ac:dyDescent="0.3">
      <c r="A8" s="392"/>
      <c r="B8" s="15">
        <v>0</v>
      </c>
      <c r="C8" s="15">
        <v>0</v>
      </c>
      <c r="D8" s="15">
        <v>0</v>
      </c>
      <c r="E8" s="15">
        <v>0</v>
      </c>
      <c r="F8" s="15">
        <v>0</v>
      </c>
      <c r="G8" s="15">
        <v>0</v>
      </c>
      <c r="H8" s="15">
        <v>0</v>
      </c>
      <c r="I8" s="15">
        <v>0</v>
      </c>
      <c r="J8" s="15">
        <v>0</v>
      </c>
      <c r="K8" s="15">
        <v>0</v>
      </c>
    </row>
    <row r="9" spans="1:11" ht="24" customHeight="1" thickBot="1" x14ac:dyDescent="0.3">
      <c r="A9" s="393"/>
      <c r="B9" s="15">
        <v>0</v>
      </c>
      <c r="C9" s="15">
        <v>0</v>
      </c>
      <c r="D9" s="15">
        <v>0</v>
      </c>
      <c r="E9" s="15">
        <v>0</v>
      </c>
      <c r="F9" s="15">
        <v>0</v>
      </c>
      <c r="G9" s="15">
        <v>0</v>
      </c>
      <c r="H9" s="15">
        <v>0</v>
      </c>
      <c r="I9" s="15">
        <v>0</v>
      </c>
      <c r="J9" s="15">
        <v>0</v>
      </c>
      <c r="K9" s="15">
        <v>0</v>
      </c>
    </row>
    <row r="10" spans="1:11" ht="24" customHeight="1" thickBot="1" x14ac:dyDescent="0.3">
      <c r="A10" s="391" t="s">
        <v>64</v>
      </c>
      <c r="B10" s="15">
        <v>0</v>
      </c>
      <c r="C10" s="15">
        <v>0</v>
      </c>
      <c r="D10" s="15">
        <v>0</v>
      </c>
      <c r="E10" s="15">
        <v>0</v>
      </c>
      <c r="F10" s="15">
        <v>0</v>
      </c>
      <c r="G10" s="15">
        <v>0</v>
      </c>
      <c r="H10" s="15">
        <v>0</v>
      </c>
      <c r="I10" s="15">
        <v>0</v>
      </c>
      <c r="J10" s="15">
        <v>0</v>
      </c>
      <c r="K10" s="15">
        <v>0</v>
      </c>
    </row>
    <row r="11" spans="1:11" ht="24" customHeight="1" thickBot="1" x14ac:dyDescent="0.3">
      <c r="A11" s="392"/>
      <c r="B11" s="15">
        <v>0</v>
      </c>
      <c r="C11" s="15">
        <v>0</v>
      </c>
      <c r="D11" s="15">
        <v>0</v>
      </c>
      <c r="E11" s="15">
        <v>0</v>
      </c>
      <c r="F11" s="15">
        <v>0</v>
      </c>
      <c r="G11" s="15">
        <v>0</v>
      </c>
      <c r="H11" s="15">
        <v>0</v>
      </c>
      <c r="I11" s="15">
        <v>0</v>
      </c>
      <c r="J11" s="15">
        <v>0</v>
      </c>
      <c r="K11" s="15">
        <v>0</v>
      </c>
    </row>
    <row r="12" spans="1:11" ht="24" customHeight="1" thickBot="1" x14ac:dyDescent="0.3">
      <c r="A12" s="393"/>
      <c r="B12" s="15">
        <v>0</v>
      </c>
      <c r="C12" s="15">
        <v>0</v>
      </c>
      <c r="D12" s="15">
        <v>0</v>
      </c>
      <c r="E12" s="15">
        <v>0</v>
      </c>
      <c r="F12" s="15">
        <v>0</v>
      </c>
      <c r="G12" s="15">
        <v>0</v>
      </c>
      <c r="H12" s="15">
        <v>0</v>
      </c>
      <c r="I12" s="15">
        <v>0</v>
      </c>
      <c r="J12" s="15">
        <v>0</v>
      </c>
      <c r="K12" s="15">
        <v>0</v>
      </c>
    </row>
    <row r="13" spans="1:11" ht="24" customHeight="1" thickBot="1" x14ac:dyDescent="0.3">
      <c r="A13" s="391" t="s">
        <v>65</v>
      </c>
      <c r="B13" s="15">
        <v>0</v>
      </c>
      <c r="C13" s="15">
        <v>0</v>
      </c>
      <c r="D13" s="15">
        <v>0</v>
      </c>
      <c r="E13" s="15">
        <v>0</v>
      </c>
      <c r="F13" s="15">
        <v>0</v>
      </c>
      <c r="G13" s="15">
        <v>0</v>
      </c>
      <c r="H13" s="15">
        <v>0</v>
      </c>
      <c r="I13" s="15">
        <v>0</v>
      </c>
      <c r="J13" s="15">
        <v>0</v>
      </c>
      <c r="K13" s="15">
        <v>0</v>
      </c>
    </row>
    <row r="14" spans="1:11" ht="24" customHeight="1" thickBot="1" x14ac:dyDescent="0.3">
      <c r="A14" s="392"/>
      <c r="B14" s="15">
        <v>0</v>
      </c>
      <c r="C14" s="15">
        <v>0</v>
      </c>
      <c r="D14" s="15">
        <v>0</v>
      </c>
      <c r="E14" s="15">
        <v>0</v>
      </c>
      <c r="F14" s="15">
        <v>0</v>
      </c>
      <c r="G14" s="15">
        <v>0</v>
      </c>
      <c r="H14" s="15">
        <v>0</v>
      </c>
      <c r="I14" s="15">
        <v>0</v>
      </c>
      <c r="J14" s="15">
        <v>0</v>
      </c>
      <c r="K14" s="15">
        <v>0</v>
      </c>
    </row>
    <row r="15" spans="1:11" ht="24" customHeight="1" thickBot="1" x14ac:dyDescent="0.3">
      <c r="A15" s="393"/>
      <c r="B15" s="15">
        <v>0</v>
      </c>
      <c r="C15" s="15">
        <v>0</v>
      </c>
      <c r="D15" s="15">
        <v>0</v>
      </c>
      <c r="E15" s="15">
        <v>0</v>
      </c>
      <c r="F15" s="15">
        <v>0</v>
      </c>
      <c r="G15" s="15">
        <v>0</v>
      </c>
      <c r="H15" s="15">
        <v>0</v>
      </c>
      <c r="I15" s="15">
        <v>0</v>
      </c>
      <c r="J15" s="15">
        <v>0</v>
      </c>
      <c r="K15" s="15">
        <v>0</v>
      </c>
    </row>
    <row r="16" spans="1:11" ht="24" customHeight="1" thickBot="1" x14ac:dyDescent="0.3">
      <c r="A16" s="391" t="s">
        <v>66</v>
      </c>
      <c r="B16" s="15">
        <v>0</v>
      </c>
      <c r="C16" s="15">
        <v>0</v>
      </c>
      <c r="D16" s="15">
        <v>0</v>
      </c>
      <c r="E16" s="15">
        <v>0</v>
      </c>
      <c r="F16" s="15">
        <v>0</v>
      </c>
      <c r="G16" s="15">
        <v>0</v>
      </c>
      <c r="H16" s="15">
        <v>0</v>
      </c>
      <c r="I16" s="15">
        <v>0</v>
      </c>
      <c r="J16" s="15">
        <v>0</v>
      </c>
      <c r="K16" s="15">
        <v>0</v>
      </c>
    </row>
    <row r="17" spans="1:11" ht="24" customHeight="1" thickBot="1" x14ac:dyDescent="0.3">
      <c r="A17" s="392"/>
      <c r="B17" s="15">
        <v>0</v>
      </c>
      <c r="C17" s="15">
        <v>0</v>
      </c>
      <c r="D17" s="15">
        <v>0</v>
      </c>
      <c r="E17" s="15">
        <v>0</v>
      </c>
      <c r="F17" s="15">
        <v>0</v>
      </c>
      <c r="G17" s="15">
        <v>0</v>
      </c>
      <c r="H17" s="15">
        <v>0</v>
      </c>
      <c r="I17" s="15">
        <v>0</v>
      </c>
      <c r="J17" s="15">
        <v>0</v>
      </c>
      <c r="K17" s="15">
        <v>0</v>
      </c>
    </row>
    <row r="18" spans="1:11" ht="24" customHeight="1" thickBot="1" x14ac:dyDescent="0.3">
      <c r="A18" s="393"/>
      <c r="B18" s="15">
        <v>0</v>
      </c>
      <c r="C18" s="15">
        <v>0</v>
      </c>
      <c r="D18" s="15">
        <v>0</v>
      </c>
      <c r="E18" s="15">
        <v>0</v>
      </c>
      <c r="F18" s="15">
        <v>0</v>
      </c>
      <c r="G18" s="15">
        <v>0</v>
      </c>
      <c r="H18" s="15">
        <v>0</v>
      </c>
      <c r="I18" s="15">
        <v>0</v>
      </c>
      <c r="J18" s="15">
        <v>0</v>
      </c>
      <c r="K18" s="15">
        <v>0</v>
      </c>
    </row>
    <row r="19" spans="1:11" ht="15.75" thickBot="1" x14ac:dyDescent="0.3">
      <c r="A19" s="382" t="s">
        <v>43</v>
      </c>
      <c r="B19" s="383"/>
      <c r="C19" s="383"/>
      <c r="D19" s="383"/>
      <c r="E19" s="384"/>
      <c r="F19" s="15">
        <v>0</v>
      </c>
      <c r="G19" s="15">
        <v>0</v>
      </c>
      <c r="H19" s="15">
        <v>0</v>
      </c>
      <c r="I19" s="15">
        <v>0</v>
      </c>
      <c r="J19" s="15">
        <v>0</v>
      </c>
      <c r="K19" s="15">
        <v>0</v>
      </c>
    </row>
  </sheetData>
  <mergeCells count="8">
    <mergeCell ref="A16:A18"/>
    <mergeCell ref="A19:E19"/>
    <mergeCell ref="A1:K1"/>
    <mergeCell ref="A2:K2"/>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workbookViewId="0">
      <selection activeCell="H17" sqref="H17:I18"/>
    </sheetView>
  </sheetViews>
  <sheetFormatPr defaultRowHeight="15" x14ac:dyDescent="0.25"/>
  <cols>
    <col min="1" max="1" width="20.7109375" customWidth="1"/>
    <col min="2" max="2" width="14.7109375" customWidth="1"/>
    <col min="3" max="3" width="10.7109375" customWidth="1"/>
    <col min="4" max="9" width="14.7109375" customWidth="1"/>
  </cols>
  <sheetData>
    <row r="1" spans="1:9" x14ac:dyDescent="0.25">
      <c r="A1" s="398" t="s">
        <v>77</v>
      </c>
      <c r="B1" s="398"/>
      <c r="C1" s="398"/>
      <c r="D1" s="398"/>
      <c r="E1" s="398"/>
      <c r="F1" s="398"/>
      <c r="G1" s="398"/>
      <c r="H1" s="398"/>
      <c r="I1" s="398"/>
    </row>
    <row r="2" spans="1:9" ht="15.75" thickBot="1" x14ac:dyDescent="0.3"/>
    <row r="3" spans="1:9" ht="51.75" thickBot="1" x14ac:dyDescent="0.3">
      <c r="A3" s="2" t="s">
        <v>68</v>
      </c>
      <c r="B3" s="2" t="s">
        <v>69</v>
      </c>
      <c r="C3" s="2" t="s">
        <v>70</v>
      </c>
      <c r="D3" s="2" t="s">
        <v>71</v>
      </c>
      <c r="E3" s="2" t="s">
        <v>72</v>
      </c>
      <c r="F3" s="2" t="s">
        <v>73</v>
      </c>
      <c r="G3" s="2" t="s">
        <v>74</v>
      </c>
      <c r="H3" s="2" t="s">
        <v>75</v>
      </c>
      <c r="I3" s="13" t="s">
        <v>78</v>
      </c>
    </row>
    <row r="4" spans="1:9" ht="24.95" customHeight="1" thickBot="1" x14ac:dyDescent="0.3">
      <c r="A4" s="16">
        <v>0</v>
      </c>
      <c r="B4" s="17">
        <v>0</v>
      </c>
      <c r="C4" s="16">
        <v>0</v>
      </c>
      <c r="D4" s="17">
        <v>0</v>
      </c>
      <c r="E4" s="16">
        <v>0</v>
      </c>
      <c r="F4" s="17">
        <v>0</v>
      </c>
      <c r="G4" s="16">
        <v>0</v>
      </c>
      <c r="H4" s="17">
        <v>0</v>
      </c>
      <c r="I4" s="16">
        <v>0</v>
      </c>
    </row>
    <row r="5" spans="1:9" ht="24.95" customHeight="1" thickBot="1" x14ac:dyDescent="0.3">
      <c r="A5" s="16">
        <v>0</v>
      </c>
      <c r="B5" s="17">
        <v>0</v>
      </c>
      <c r="C5" s="16">
        <v>0</v>
      </c>
      <c r="D5" s="17">
        <v>0</v>
      </c>
      <c r="E5" s="16">
        <v>0</v>
      </c>
      <c r="F5" s="17">
        <v>0</v>
      </c>
      <c r="G5" s="16">
        <v>0</v>
      </c>
      <c r="H5" s="17">
        <v>0</v>
      </c>
      <c r="I5" s="16">
        <v>0</v>
      </c>
    </row>
    <row r="6" spans="1:9" ht="24.95" customHeight="1" thickBot="1" x14ac:dyDescent="0.3">
      <c r="A6" s="16">
        <v>0</v>
      </c>
      <c r="B6" s="17">
        <v>0</v>
      </c>
      <c r="C6" s="16">
        <v>0</v>
      </c>
      <c r="D6" s="17">
        <v>0</v>
      </c>
      <c r="E6" s="16">
        <v>0</v>
      </c>
      <c r="F6" s="17">
        <v>0</v>
      </c>
      <c r="G6" s="16">
        <v>0</v>
      </c>
      <c r="H6" s="17">
        <v>0</v>
      </c>
      <c r="I6" s="16">
        <v>0</v>
      </c>
    </row>
    <row r="7" spans="1:9" ht="24.95" customHeight="1" thickBot="1" x14ac:dyDescent="0.3">
      <c r="A7" s="16">
        <v>0</v>
      </c>
      <c r="B7" s="17">
        <v>0</v>
      </c>
      <c r="C7" s="16">
        <v>0</v>
      </c>
      <c r="D7" s="17">
        <v>0</v>
      </c>
      <c r="E7" s="16">
        <v>0</v>
      </c>
      <c r="F7" s="17">
        <v>0</v>
      </c>
      <c r="G7" s="16">
        <v>0</v>
      </c>
      <c r="H7" s="17">
        <v>0</v>
      </c>
      <c r="I7" s="16">
        <v>0</v>
      </c>
    </row>
    <row r="8" spans="1:9" ht="24.95" customHeight="1" thickBot="1" x14ac:dyDescent="0.3">
      <c r="A8" s="16">
        <v>0</v>
      </c>
      <c r="B8" s="17">
        <v>0</v>
      </c>
      <c r="C8" s="16">
        <v>0</v>
      </c>
      <c r="D8" s="17">
        <v>0</v>
      </c>
      <c r="E8" s="16">
        <v>0</v>
      </c>
      <c r="F8" s="17">
        <v>0</v>
      </c>
      <c r="G8" s="16">
        <v>0</v>
      </c>
      <c r="H8" s="17">
        <v>0</v>
      </c>
      <c r="I8" s="16">
        <v>0</v>
      </c>
    </row>
    <row r="9" spans="1:9" ht="24.95" customHeight="1" thickBot="1" x14ac:dyDescent="0.3">
      <c r="A9" s="16">
        <v>0</v>
      </c>
      <c r="B9" s="17">
        <v>0</v>
      </c>
      <c r="C9" s="16">
        <v>0</v>
      </c>
      <c r="D9" s="17">
        <v>0</v>
      </c>
      <c r="E9" s="16">
        <v>0</v>
      </c>
      <c r="F9" s="17">
        <v>0</v>
      </c>
      <c r="G9" s="16">
        <v>0</v>
      </c>
      <c r="H9" s="17">
        <v>0</v>
      </c>
      <c r="I9" s="16">
        <v>0</v>
      </c>
    </row>
    <row r="10" spans="1:9" ht="24.95" customHeight="1" thickBot="1" x14ac:dyDescent="0.3">
      <c r="A10" s="16">
        <v>0</v>
      </c>
      <c r="B10" s="17">
        <v>0</v>
      </c>
      <c r="C10" s="16">
        <v>0</v>
      </c>
      <c r="D10" s="17">
        <v>0</v>
      </c>
      <c r="E10" s="16">
        <v>0</v>
      </c>
      <c r="F10" s="17">
        <v>0</v>
      </c>
      <c r="G10" s="16">
        <v>0</v>
      </c>
      <c r="H10" s="17">
        <v>0</v>
      </c>
      <c r="I10" s="16">
        <v>0</v>
      </c>
    </row>
    <row r="11" spans="1:9" ht="24.95" customHeight="1" thickBot="1" x14ac:dyDescent="0.3">
      <c r="A11" s="16">
        <v>0</v>
      </c>
      <c r="B11" s="17">
        <v>0</v>
      </c>
      <c r="C11" s="16">
        <v>0</v>
      </c>
      <c r="D11" s="17">
        <v>0</v>
      </c>
      <c r="E11" s="16">
        <v>0</v>
      </c>
      <c r="F11" s="17">
        <v>0</v>
      </c>
      <c r="G11" s="16">
        <v>0</v>
      </c>
      <c r="H11" s="17">
        <v>0</v>
      </c>
      <c r="I11" s="16">
        <v>0</v>
      </c>
    </row>
    <row r="12" spans="1:9" ht="24.95" customHeight="1" thickBot="1" x14ac:dyDescent="0.3">
      <c r="A12" s="16">
        <v>0</v>
      </c>
      <c r="B12" s="17">
        <v>0</v>
      </c>
      <c r="C12" s="16">
        <v>0</v>
      </c>
      <c r="D12" s="17">
        <v>0</v>
      </c>
      <c r="E12" s="16">
        <v>0</v>
      </c>
      <c r="F12" s="17">
        <v>0</v>
      </c>
      <c r="G12" s="16">
        <v>0</v>
      </c>
      <c r="H12" s="17">
        <v>0</v>
      </c>
      <c r="I12" s="16">
        <v>0</v>
      </c>
    </row>
    <row r="13" spans="1:9" ht="24.95" customHeight="1" thickBot="1" x14ac:dyDescent="0.3">
      <c r="A13" s="16">
        <v>0</v>
      </c>
      <c r="B13" s="17">
        <v>0</v>
      </c>
      <c r="C13" s="16">
        <v>0</v>
      </c>
      <c r="D13" s="17">
        <v>0</v>
      </c>
      <c r="E13" s="16">
        <v>0</v>
      </c>
      <c r="F13" s="17">
        <v>0</v>
      </c>
      <c r="G13" s="16">
        <v>0</v>
      </c>
      <c r="H13" s="17">
        <v>0</v>
      </c>
      <c r="I13" s="16">
        <v>0</v>
      </c>
    </row>
    <row r="14" spans="1:9" ht="24.95" customHeight="1" thickBot="1" x14ac:dyDescent="0.3">
      <c r="A14" s="16">
        <v>0</v>
      </c>
      <c r="B14" s="17">
        <v>0</v>
      </c>
      <c r="C14" s="16">
        <v>0</v>
      </c>
      <c r="D14" s="17">
        <v>0</v>
      </c>
      <c r="E14" s="16">
        <v>0</v>
      </c>
      <c r="F14" s="17">
        <v>0</v>
      </c>
      <c r="G14" s="16">
        <v>0</v>
      </c>
      <c r="H14" s="17">
        <v>0</v>
      </c>
      <c r="I14" s="16">
        <v>0</v>
      </c>
    </row>
    <row r="15" spans="1:9" ht="24.95" customHeight="1" thickBot="1" x14ac:dyDescent="0.3">
      <c r="A15" s="16">
        <v>0</v>
      </c>
      <c r="B15" s="17">
        <v>0</v>
      </c>
      <c r="C15" s="16">
        <v>0</v>
      </c>
      <c r="D15" s="17">
        <v>0</v>
      </c>
      <c r="E15" s="16">
        <v>0</v>
      </c>
      <c r="F15" s="17">
        <v>0</v>
      </c>
      <c r="G15" s="16">
        <v>0</v>
      </c>
      <c r="H15" s="17">
        <v>0</v>
      </c>
      <c r="I15" s="16">
        <v>0</v>
      </c>
    </row>
    <row r="16" spans="1:9" ht="24.95" customHeight="1" thickBot="1" x14ac:dyDescent="0.3">
      <c r="A16" s="16">
        <v>0</v>
      </c>
      <c r="B16" s="17">
        <v>0</v>
      </c>
      <c r="C16" s="16">
        <v>0</v>
      </c>
      <c r="D16" s="17">
        <v>0</v>
      </c>
      <c r="E16" s="16">
        <v>0</v>
      </c>
      <c r="F16" s="17">
        <v>0</v>
      </c>
      <c r="G16" s="16">
        <v>0</v>
      </c>
      <c r="H16" s="17">
        <v>0</v>
      </c>
      <c r="I16" s="16">
        <v>0</v>
      </c>
    </row>
    <row r="17" spans="1:9" ht="24.95" customHeight="1" thickBot="1" x14ac:dyDescent="0.3">
      <c r="A17" s="16">
        <v>0</v>
      </c>
      <c r="B17" s="17">
        <v>0</v>
      </c>
      <c r="C17" s="16">
        <v>0</v>
      </c>
      <c r="D17" s="17">
        <v>0</v>
      </c>
      <c r="E17" s="16">
        <v>0</v>
      </c>
      <c r="F17" s="17">
        <v>0</v>
      </c>
      <c r="G17" s="16">
        <v>0</v>
      </c>
      <c r="H17" s="17">
        <v>0</v>
      </c>
      <c r="I17" s="16">
        <v>0</v>
      </c>
    </row>
    <row r="18" spans="1:9" ht="24.95" customHeight="1" thickBot="1" x14ac:dyDescent="0.3">
      <c r="A18" s="395" t="s">
        <v>76</v>
      </c>
      <c r="B18" s="396"/>
      <c r="C18" s="396"/>
      <c r="D18" s="396"/>
      <c r="E18" s="396"/>
      <c r="F18" s="396"/>
      <c r="G18" s="397"/>
      <c r="H18" s="17">
        <v>0</v>
      </c>
      <c r="I18" s="16">
        <v>0</v>
      </c>
    </row>
    <row r="19" spans="1:9" ht="29.25" customHeight="1" x14ac:dyDescent="0.25">
      <c r="A19" s="399" t="s">
        <v>79</v>
      </c>
      <c r="B19" s="400"/>
      <c r="C19" s="400"/>
      <c r="D19" s="400"/>
      <c r="E19" s="400"/>
      <c r="F19" s="400"/>
      <c r="G19" s="400"/>
      <c r="H19" s="400"/>
      <c r="I19" s="400"/>
    </row>
  </sheetData>
  <mergeCells count="3">
    <mergeCell ref="A18:G18"/>
    <mergeCell ref="A1:I1"/>
    <mergeCell ref="A19:I19"/>
  </mergeCells>
  <pageMargins left="0.39370078740157483" right="0.39370078740157483"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9"/>
  <sheetViews>
    <sheetView workbookViewId="0">
      <selection activeCell="F18" sqref="F18:J19"/>
    </sheetView>
  </sheetViews>
  <sheetFormatPr defaultRowHeight="15" x14ac:dyDescent="0.25"/>
  <cols>
    <col min="1" max="1" width="20.7109375" customWidth="1"/>
    <col min="2" max="10" width="12.7109375" customWidth="1"/>
  </cols>
  <sheetData>
    <row r="1" spans="1:10" ht="15.75" x14ac:dyDescent="0.25">
      <c r="A1" s="386" t="s">
        <v>80</v>
      </c>
      <c r="B1" s="386"/>
      <c r="C1" s="386"/>
      <c r="D1" s="386"/>
      <c r="E1" s="386"/>
      <c r="F1" s="386"/>
      <c r="G1" s="386"/>
      <c r="H1" s="386"/>
      <c r="I1" s="386"/>
      <c r="J1" s="386"/>
    </row>
    <row r="2" spans="1:10" ht="16.5" thickBot="1" x14ac:dyDescent="0.3">
      <c r="A2" s="14"/>
      <c r="B2" s="14"/>
      <c r="C2" s="14"/>
      <c r="D2" s="14"/>
      <c r="E2" s="14"/>
      <c r="F2" s="14"/>
      <c r="G2" s="14"/>
      <c r="H2" s="14"/>
      <c r="I2" s="14"/>
      <c r="J2" s="14"/>
    </row>
    <row r="3" spans="1:10" ht="77.25" customHeight="1" thickBot="1" x14ac:dyDescent="0.3">
      <c r="A3" s="16" t="s">
        <v>81</v>
      </c>
      <c r="B3" s="17" t="s">
        <v>82</v>
      </c>
      <c r="C3" s="17" t="s">
        <v>83</v>
      </c>
      <c r="D3" s="17" t="s">
        <v>58</v>
      </c>
      <c r="E3" s="17" t="s">
        <v>84</v>
      </c>
      <c r="F3" s="17" t="s">
        <v>59</v>
      </c>
      <c r="G3" s="17" t="s">
        <v>85</v>
      </c>
      <c r="H3" s="17" t="s">
        <v>86</v>
      </c>
      <c r="I3" s="17" t="s">
        <v>49</v>
      </c>
      <c r="J3" s="18" t="s">
        <v>87</v>
      </c>
    </row>
    <row r="4" spans="1:10" ht="24" customHeight="1" thickBot="1" x14ac:dyDescent="0.3">
      <c r="A4" s="369" t="s">
        <v>88</v>
      </c>
      <c r="B4" s="15">
        <v>0</v>
      </c>
      <c r="C4" s="15">
        <v>0</v>
      </c>
      <c r="D4" s="15">
        <v>0</v>
      </c>
      <c r="E4" s="15">
        <v>0</v>
      </c>
      <c r="F4" s="15">
        <v>0</v>
      </c>
      <c r="G4" s="15">
        <v>0</v>
      </c>
      <c r="H4" s="15">
        <v>0</v>
      </c>
      <c r="I4" s="15">
        <v>0</v>
      </c>
      <c r="J4" s="15">
        <v>0</v>
      </c>
    </row>
    <row r="5" spans="1:10" ht="24" customHeight="1" thickBot="1" x14ac:dyDescent="0.3">
      <c r="A5" s="401"/>
      <c r="B5" s="15">
        <v>0</v>
      </c>
      <c r="C5" s="15">
        <v>0</v>
      </c>
      <c r="D5" s="15">
        <v>0</v>
      </c>
      <c r="E5" s="15">
        <v>0</v>
      </c>
      <c r="F5" s="15">
        <v>0</v>
      </c>
      <c r="G5" s="15">
        <v>0</v>
      </c>
      <c r="H5" s="15">
        <v>0</v>
      </c>
      <c r="I5" s="15">
        <v>0</v>
      </c>
      <c r="J5" s="15">
        <v>0</v>
      </c>
    </row>
    <row r="6" spans="1:10" ht="24" customHeight="1" thickBot="1" x14ac:dyDescent="0.3">
      <c r="A6" s="370"/>
      <c r="B6" s="15">
        <v>0</v>
      </c>
      <c r="C6" s="15">
        <v>0</v>
      </c>
      <c r="D6" s="15">
        <v>0</v>
      </c>
      <c r="E6" s="15">
        <v>0</v>
      </c>
      <c r="F6" s="15">
        <v>0</v>
      </c>
      <c r="G6" s="15">
        <v>0</v>
      </c>
      <c r="H6" s="15">
        <v>0</v>
      </c>
      <c r="I6" s="15">
        <v>0</v>
      </c>
      <c r="J6" s="15">
        <v>0</v>
      </c>
    </row>
    <row r="7" spans="1:10" ht="24" customHeight="1" thickBot="1" x14ac:dyDescent="0.3">
      <c r="A7" s="369" t="s">
        <v>89</v>
      </c>
      <c r="B7" s="15">
        <v>0</v>
      </c>
      <c r="C7" s="15">
        <v>0</v>
      </c>
      <c r="D7" s="15">
        <v>0</v>
      </c>
      <c r="E7" s="15">
        <v>0</v>
      </c>
      <c r="F7" s="15">
        <v>0</v>
      </c>
      <c r="G7" s="15">
        <v>0</v>
      </c>
      <c r="H7" s="15">
        <v>0</v>
      </c>
      <c r="I7" s="15">
        <v>0</v>
      </c>
      <c r="J7" s="15">
        <v>0</v>
      </c>
    </row>
    <row r="8" spans="1:10" ht="24" customHeight="1" thickBot="1" x14ac:dyDescent="0.3">
      <c r="A8" s="401"/>
      <c r="B8" s="15">
        <v>0</v>
      </c>
      <c r="C8" s="15">
        <v>0</v>
      </c>
      <c r="D8" s="15">
        <v>0</v>
      </c>
      <c r="E8" s="15">
        <v>0</v>
      </c>
      <c r="F8" s="15">
        <v>0</v>
      </c>
      <c r="G8" s="15">
        <v>0</v>
      </c>
      <c r="H8" s="15">
        <v>0</v>
      </c>
      <c r="I8" s="15">
        <v>0</v>
      </c>
      <c r="J8" s="15">
        <v>0</v>
      </c>
    </row>
    <row r="9" spans="1:10" ht="24" customHeight="1" thickBot="1" x14ac:dyDescent="0.3">
      <c r="A9" s="370"/>
      <c r="B9" s="15">
        <v>0</v>
      </c>
      <c r="C9" s="15">
        <v>0</v>
      </c>
      <c r="D9" s="15">
        <v>0</v>
      </c>
      <c r="E9" s="15">
        <v>0</v>
      </c>
      <c r="F9" s="15">
        <v>0</v>
      </c>
      <c r="G9" s="15">
        <v>0</v>
      </c>
      <c r="H9" s="15">
        <v>0</v>
      </c>
      <c r="I9" s="15">
        <v>0</v>
      </c>
      <c r="J9" s="15">
        <v>0</v>
      </c>
    </row>
    <row r="10" spans="1:10" ht="24" customHeight="1" thickBot="1" x14ac:dyDescent="0.3">
      <c r="A10" s="369" t="s">
        <v>90</v>
      </c>
      <c r="B10" s="15">
        <v>0</v>
      </c>
      <c r="C10" s="15">
        <v>0</v>
      </c>
      <c r="D10" s="15">
        <v>0</v>
      </c>
      <c r="E10" s="15">
        <v>0</v>
      </c>
      <c r="F10" s="15">
        <v>0</v>
      </c>
      <c r="G10" s="15">
        <v>0</v>
      </c>
      <c r="H10" s="15">
        <v>0</v>
      </c>
      <c r="I10" s="15">
        <v>0</v>
      </c>
      <c r="J10" s="15">
        <v>0</v>
      </c>
    </row>
    <row r="11" spans="1:10" ht="24" customHeight="1" thickBot="1" x14ac:dyDescent="0.3">
      <c r="A11" s="401"/>
      <c r="B11" s="15">
        <v>0</v>
      </c>
      <c r="C11" s="15">
        <v>0</v>
      </c>
      <c r="D11" s="15">
        <v>0</v>
      </c>
      <c r="E11" s="15">
        <v>0</v>
      </c>
      <c r="F11" s="15">
        <v>0</v>
      </c>
      <c r="G11" s="15">
        <v>0</v>
      </c>
      <c r="H11" s="15">
        <v>0</v>
      </c>
      <c r="I11" s="15">
        <v>0</v>
      </c>
      <c r="J11" s="15">
        <v>0</v>
      </c>
    </row>
    <row r="12" spans="1:10" ht="24" customHeight="1" thickBot="1" x14ac:dyDescent="0.3">
      <c r="A12" s="370"/>
      <c r="B12" s="15">
        <v>0</v>
      </c>
      <c r="C12" s="15">
        <v>0</v>
      </c>
      <c r="D12" s="15">
        <v>0</v>
      </c>
      <c r="E12" s="15">
        <v>0</v>
      </c>
      <c r="F12" s="15">
        <v>0</v>
      </c>
      <c r="G12" s="15">
        <v>0</v>
      </c>
      <c r="H12" s="15">
        <v>0</v>
      </c>
      <c r="I12" s="15">
        <v>0</v>
      </c>
      <c r="J12" s="15">
        <v>0</v>
      </c>
    </row>
    <row r="13" spans="1:10" ht="24" customHeight="1" thickBot="1" x14ac:dyDescent="0.3">
      <c r="A13" s="369" t="s">
        <v>91</v>
      </c>
      <c r="B13" s="15">
        <v>0</v>
      </c>
      <c r="C13" s="15">
        <v>0</v>
      </c>
      <c r="D13" s="15">
        <v>0</v>
      </c>
      <c r="E13" s="15">
        <v>0</v>
      </c>
      <c r="F13" s="15">
        <v>0</v>
      </c>
      <c r="G13" s="15">
        <v>0</v>
      </c>
      <c r="H13" s="15">
        <v>0</v>
      </c>
      <c r="I13" s="15">
        <v>0</v>
      </c>
      <c r="J13" s="15">
        <v>0</v>
      </c>
    </row>
    <row r="14" spans="1:10" ht="24" customHeight="1" thickBot="1" x14ac:dyDescent="0.3">
      <c r="A14" s="401"/>
      <c r="B14" s="15">
        <v>0</v>
      </c>
      <c r="C14" s="15">
        <v>0</v>
      </c>
      <c r="D14" s="15">
        <v>0</v>
      </c>
      <c r="E14" s="15">
        <v>0</v>
      </c>
      <c r="F14" s="15">
        <v>0</v>
      </c>
      <c r="G14" s="15">
        <v>0</v>
      </c>
      <c r="H14" s="15">
        <v>0</v>
      </c>
      <c r="I14" s="15">
        <v>0</v>
      </c>
      <c r="J14" s="15">
        <v>0</v>
      </c>
    </row>
    <row r="15" spans="1:10" ht="24" customHeight="1" thickBot="1" x14ac:dyDescent="0.3">
      <c r="A15" s="370"/>
      <c r="B15" s="15">
        <v>0</v>
      </c>
      <c r="C15" s="15">
        <v>0</v>
      </c>
      <c r="D15" s="15">
        <v>0</v>
      </c>
      <c r="E15" s="15">
        <v>0</v>
      </c>
      <c r="F15" s="15">
        <v>0</v>
      </c>
      <c r="G15" s="15">
        <v>0</v>
      </c>
      <c r="H15" s="15">
        <v>0</v>
      </c>
      <c r="I15" s="15">
        <v>0</v>
      </c>
      <c r="J15" s="15">
        <v>0</v>
      </c>
    </row>
    <row r="16" spans="1:10" ht="28.5" customHeight="1" thickBot="1" x14ac:dyDescent="0.3">
      <c r="A16" s="369" t="s">
        <v>92</v>
      </c>
      <c r="B16" s="15">
        <v>0</v>
      </c>
      <c r="C16" s="15">
        <v>0</v>
      </c>
      <c r="D16" s="15">
        <v>0</v>
      </c>
      <c r="E16" s="15">
        <v>0</v>
      </c>
      <c r="F16" s="15">
        <v>0</v>
      </c>
      <c r="G16" s="15">
        <v>0</v>
      </c>
      <c r="H16" s="15">
        <v>0</v>
      </c>
      <c r="I16" s="15">
        <v>0</v>
      </c>
      <c r="J16" s="15">
        <v>0</v>
      </c>
    </row>
    <row r="17" spans="1:10" ht="24" customHeight="1" thickBot="1" x14ac:dyDescent="0.3">
      <c r="A17" s="401"/>
      <c r="B17" s="15">
        <v>0</v>
      </c>
      <c r="C17" s="15">
        <v>0</v>
      </c>
      <c r="D17" s="15">
        <v>0</v>
      </c>
      <c r="E17" s="15">
        <v>0</v>
      </c>
      <c r="F17" s="15">
        <v>0</v>
      </c>
      <c r="G17" s="15">
        <v>0</v>
      </c>
      <c r="H17" s="15">
        <v>0</v>
      </c>
      <c r="I17" s="15">
        <v>0</v>
      </c>
      <c r="J17" s="15">
        <v>0</v>
      </c>
    </row>
    <row r="18" spans="1:10" ht="24" customHeight="1" thickBot="1" x14ac:dyDescent="0.3">
      <c r="A18" s="370"/>
      <c r="B18" s="15">
        <v>0</v>
      </c>
      <c r="C18" s="15">
        <v>0</v>
      </c>
      <c r="D18" s="15">
        <v>0</v>
      </c>
      <c r="E18" s="15">
        <v>0</v>
      </c>
      <c r="F18" s="15">
        <v>0</v>
      </c>
      <c r="G18" s="15">
        <v>0</v>
      </c>
      <c r="H18" s="15">
        <v>0</v>
      </c>
      <c r="I18" s="15">
        <v>0</v>
      </c>
      <c r="J18" s="15">
        <v>0</v>
      </c>
    </row>
    <row r="19" spans="1:10" ht="24" customHeight="1" thickBot="1" x14ac:dyDescent="0.3">
      <c r="A19" s="382" t="s">
        <v>43</v>
      </c>
      <c r="B19" s="383"/>
      <c r="C19" s="383"/>
      <c r="D19" s="383"/>
      <c r="E19" s="384"/>
      <c r="F19" s="15">
        <v>0</v>
      </c>
      <c r="G19" s="15">
        <v>0</v>
      </c>
      <c r="H19" s="15">
        <v>0</v>
      </c>
      <c r="I19" s="15">
        <v>0</v>
      </c>
      <c r="J19" s="15">
        <v>0</v>
      </c>
    </row>
  </sheetData>
  <mergeCells count="7">
    <mergeCell ref="A16:A18"/>
    <mergeCell ref="A19:E19"/>
    <mergeCell ref="A1:J1"/>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1</vt:i4>
      </vt:variant>
    </vt:vector>
  </HeadingPairs>
  <TitlesOfParts>
    <vt:vector size="55" baseType="lpstr">
      <vt:lpstr>ЗВІТ</vt:lpstr>
      <vt:lpstr>Загальна інформація про ПП</vt:lpstr>
      <vt:lpstr>Мiсцевi органiзацii ПП</vt:lpstr>
      <vt:lpstr>І - Зведена таблиця звіту ПП</vt:lpstr>
      <vt:lpstr>I 1 майно</vt:lpstr>
      <vt:lpstr>I 1-1 нерухоме майно</vt:lpstr>
      <vt:lpstr>I 1-2-1 рухоме майно ТЗ</vt:lpstr>
      <vt:lpstr>I 1-2-2 рухоме майно РМ</vt:lpstr>
      <vt:lpstr>I 1-3 нематеріальні активи ПП</vt:lpstr>
      <vt:lpstr>I 1-4 цінні папери</vt:lpstr>
      <vt:lpstr>I 2-1-1 нерухоме майно - ФО </vt:lpstr>
      <vt:lpstr>I 2-1-1 нерухоме майно - ЮО</vt:lpstr>
      <vt:lpstr>I 2-2-1 рухоме майно ТЗ ФО</vt:lpstr>
      <vt:lpstr>I 2-2-2 рухоме майно ФО-ЮО</vt:lpstr>
      <vt:lpstr>I 2-3-2 нематеріальні активи-ЮО</vt:lpstr>
      <vt:lpstr>II 2 грошові кошти ПП</vt:lpstr>
      <vt:lpstr>II 2-1</vt:lpstr>
      <vt:lpstr>II 2-2</vt:lpstr>
      <vt:lpstr>III 3 внески</vt:lpstr>
      <vt:lpstr>III 3-1-1</vt:lpstr>
      <vt:lpstr>III 3-1-2</vt:lpstr>
      <vt:lpstr>III 3-1-3</vt:lpstr>
      <vt:lpstr>III 3-1-4</vt:lpstr>
      <vt:lpstr>III 3-1-5</vt:lpstr>
      <vt:lpstr>III 3-1-6</vt:lpstr>
      <vt:lpstr>III 3-2-1</vt:lpstr>
      <vt:lpstr>III 3-2-2</vt:lpstr>
      <vt:lpstr>III 3-2-3</vt:lpstr>
      <vt:lpstr>III 3-3-1-1</vt:lpstr>
      <vt:lpstr>III 3-3-1-2</vt:lpstr>
      <vt:lpstr>III 3-3-2</vt:lpstr>
      <vt:lpstr>III 3-3-3</vt:lpstr>
      <vt:lpstr>III 3-4</vt:lpstr>
      <vt:lpstr>III 3-5</vt:lpstr>
      <vt:lpstr>III 3-6</vt:lpstr>
      <vt:lpstr>III 4-1-1</vt:lpstr>
      <vt:lpstr>III 4-1-2</vt:lpstr>
      <vt:lpstr>III 4-2</vt:lpstr>
      <vt:lpstr>III 4-3</vt:lpstr>
      <vt:lpstr>III 5-1</vt:lpstr>
      <vt:lpstr>III 5-2</vt:lpstr>
      <vt:lpstr>III 5-3</vt:lpstr>
      <vt:lpstr>III 6-1</vt:lpstr>
      <vt:lpstr>III 6-2</vt:lpstr>
      <vt:lpstr>III 6-3</vt:lpstr>
      <vt:lpstr>IV 1</vt:lpstr>
      <vt:lpstr>IV 1-1</vt:lpstr>
      <vt:lpstr>IV 1-2</vt:lpstr>
      <vt:lpstr>IV 1-3</vt:lpstr>
      <vt:lpstr>IV 1-4</vt:lpstr>
      <vt:lpstr>IV 1-5</vt:lpstr>
      <vt:lpstr>V 1-1</vt:lpstr>
      <vt:lpstr>До звіту </vt:lpstr>
      <vt:lpstr>Лист1</vt:lpstr>
      <vt:lpstr>'IV 1-1'!Область_печати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Кушка Александр Владимирович</dc:creator>
  <cp:lastModifiedBy>Довганюк Аліна Володимирівна</cp:lastModifiedBy>
  <cp:lastPrinted>2020-02-04T15:38:29Z</cp:lastPrinted>
  <dcterms:created xsi:type="dcterms:W3CDTF">2016-07-25T14:34:51Z</dcterms:created>
  <dcterms:modified xsi:type="dcterms:W3CDTF">2020-02-12T12:59:35Z</dcterms:modified>
</cp:coreProperties>
</file>